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showInkAnnotation="0" codeName="ThisWorkbook"/>
  <mc:AlternateContent xmlns:mc="http://schemas.openxmlformats.org/markup-compatibility/2006">
    <mc:Choice Requires="x15">
      <x15ac:absPath xmlns:x15ac="http://schemas.microsoft.com/office/spreadsheetml/2010/11/ac" url="D:\Práce\05_2023\10_05_2023\FINAL\"/>
    </mc:Choice>
  </mc:AlternateContent>
  <xr:revisionPtr revIDLastSave="0" documentId="8_{EB41429F-FBC4-46D6-AEC3-0019D04CE0A0}" xr6:coauthVersionLast="47" xr6:coauthVersionMax="47" xr10:uidLastSave="{00000000-0000-0000-0000-000000000000}"/>
  <bookViews>
    <workbookView xWindow="-120" yWindow="-120" windowWidth="57840" windowHeight="23640" xr2:uid="{00000000-000D-0000-FFFF-FFFF00000000}"/>
  </bookViews>
  <sheets>
    <sheet name="SO 2401" sheetId="1" r:id="rId1"/>
    <sheet name="Kategorie monitoringu" sheetId="3" r:id="rId2"/>
    <sheet name="hide" sheetId="4" state="hidden" r:id="rId3"/>
  </sheets>
  <definedNames>
    <definedName name="_xlnm._FilterDatabase" localSheetId="2" hidden="1">hide!$A$1:$L$4</definedName>
    <definedName name="_xlnm._FilterDatabase" localSheetId="1" hidden="1">'Kategorie monitoringu'!$A$1:$A$26</definedName>
    <definedName name="_xlnm._FilterDatabase" localSheetId="0" hidden="1">'SO 2401'!$A$12:$L$12</definedName>
    <definedName name="_xlnm.Print_Titles" localSheetId="0">'SO 2401'!$9:$12</definedName>
    <definedName name="_xlnm.Print_Area" localSheetId="0">'SO 2401'!$A$1:$L$42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8" i="1" l="1"/>
  <c r="L38" i="1"/>
  <c r="J38" i="1"/>
  <c r="L34" i="1"/>
  <c r="J34" i="1"/>
  <c r="L28" i="1"/>
  <c r="J28" i="1"/>
  <c r="L24" i="1"/>
  <c r="J24" i="1"/>
  <c r="L18" i="1"/>
  <c r="J18" i="1"/>
  <c r="F4" i="1"/>
  <c r="L42" i="1" l="1"/>
  <c r="L32" i="1"/>
  <c r="J14" i="1"/>
  <c r="J1" i="4"/>
  <c r="B14" i="1" l="1"/>
  <c r="L14" i="1"/>
  <c r="L22" i="1" s="1"/>
  <c r="B18" i="1" l="1"/>
  <c r="B24" i="1" s="1"/>
  <c r="L1" i="4"/>
  <c r="B28" i="1" l="1"/>
  <c r="B34" i="1" s="1"/>
  <c r="L9" i="1"/>
  <c r="B9" i="1"/>
  <c r="K2" i="1" l="1"/>
  <c r="L1" i="1"/>
  <c r="K9" i="1" l="1"/>
  <c r="F5"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D.1.1      Zabezpečovací zařízení
D.1.2      Sdělovací zařízení
D.1.3      Silnoproudá technologie včetně DŘT
D.1.4      Ostatní technologická zařízení
D.2.1.1.0  Kolejový svršek 
D.2.1.1 .1 Kolejový spodek 
D.2.1.2  Nástupiště
D.2.1.3  Přejezdy a přechody
D.2.1.4  Mosty, propustky, zdi
D.2.1.5  Ostatní inženýrské objekty
D.2.1.6  Potrubní vedení
D.2.1.7  Tunely
D.2.1.8  Pozemní komunikace
D.2.1.9  Kabelovody, kolektory
D.2.1.10 Protihlukové objekty
D.2.2.1  Pozemní stavební objekty budov
D.2.2.2  Zastřešení nástupišť, přístřešky na nástupištích
D.2.2.3  Individuální protihluková opatření
D.2.2.4  Orientační systém
D.2.2.5  Demolice
D.2.2.6  Drobná architektura a oplocení
D.2.3.1  Trakční vedení
D.2.3.2  Napájecí stanice - stavební část
D.2.3.3  Spínací stanice - stavební část
D.2.3.4  Ohřev výhybek (elektrický, plynový)
D.2.3.5  Elektrické předtápěcí zařízení
D.2.3.6  Rozvody VN, NN, osvětlení a dálkové ovládání odpojovačů
D.2.3.7  Ukolejnění kovových konstrukcí
D.2.3.8  Vnější uzemnění
D.2.3.9  Ostatní kabelizace
D.2.4.1  Příprava území a kácení
D.2.4.2  Náhradní výsadba
D.2.4.3  Zabezpečení veřejných zájmů
D.9.8      SO 98-98 – Všeobecný objekt 
D.9.9     SO 90-90 – Odpady</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shodným třídícím kódem zařazen v jednom Díle víckrát bude pro účely následného zpracování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cenové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000-00000F00000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xr:uid="{00000000-0006-0000-0000-00001000000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xr:uid="{00000000-0006-0000-0000-000011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000-000012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<sst xmlns="http://schemas.openxmlformats.org/spreadsheetml/2006/main" count="200" uniqueCount="150">
  <si>
    <t>Kód položky</t>
  </si>
  <si>
    <t>Varianta</t>
  </si>
  <si>
    <t>MJ</t>
  </si>
  <si>
    <t>Množství</t>
  </si>
  <si>
    <t>Cena</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</si>
  <si>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</si>
  <si>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</si>
  <si>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</si>
  <si>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</si>
  <si>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</si>
  <si>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</si>
  <si>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</si>
  <si>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</si>
  <si>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</si>
  <si>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</si>
  <si>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</si>
  <si>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</si>
  <si>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</si>
  <si>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</si>
  <si>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</si>
  <si>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</si>
  <si>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</si>
  <si>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</si>
  <si>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</si>
  <si>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</si>
  <si>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</si>
  <si>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</si>
  <si>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</si>
  <si>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</si>
  <si>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Klasifikace SO/PS:</t>
  </si>
  <si>
    <t>Název položky/dílu</t>
  </si>
  <si>
    <t>D</t>
  </si>
  <si>
    <t>SO/PS:</t>
  </si>
  <si>
    <t>SOUPIS PRACÍ / ROZPOČET</t>
  </si>
  <si>
    <t>W</t>
  </si>
  <si>
    <t>D.1.1</t>
  </si>
  <si>
    <t>D.1.2</t>
  </si>
  <si>
    <t>D.1.3</t>
  </si>
  <si>
    <t>D.1.4</t>
  </si>
  <si>
    <t>D.2.1.2</t>
  </si>
  <si>
    <t xml:space="preserve"> Nástupiště</t>
  </si>
  <si>
    <t>D.2.1.3</t>
  </si>
  <si>
    <t xml:space="preserve"> Přejezdy a přechody</t>
  </si>
  <si>
    <t>D.2.1.4</t>
  </si>
  <si>
    <t xml:space="preserve"> Mosty, propustky, zdi</t>
  </si>
  <si>
    <t>D.2.1.5</t>
  </si>
  <si>
    <t xml:space="preserve"> Ostatní inženýrské objekty</t>
  </si>
  <si>
    <t>D.2.1.6</t>
  </si>
  <si>
    <t xml:space="preserve"> Potrubní vedení</t>
  </si>
  <si>
    <t>D.2.1.7</t>
  </si>
  <si>
    <t xml:space="preserve"> Tunely</t>
  </si>
  <si>
    <t>D.2.1.8</t>
  </si>
  <si>
    <t xml:space="preserve"> Pozemní komunikace</t>
  </si>
  <si>
    <t>D.2.1.9</t>
  </si>
  <si>
    <t xml:space="preserve"> Kabelovody, kolektory</t>
  </si>
  <si>
    <t>D.2.2.1</t>
  </si>
  <si>
    <t xml:space="preserve"> Pozemní stavební objekty budov</t>
  </si>
  <si>
    <t>D.2.2.2</t>
  </si>
  <si>
    <t xml:space="preserve"> Zastřešení nástupišť, přístřešky na nástupištích</t>
  </si>
  <si>
    <t>D.2.2.3</t>
  </si>
  <si>
    <t xml:space="preserve"> Individuální protihluková opatření</t>
  </si>
  <si>
    <t>D.2.2.4</t>
  </si>
  <si>
    <t xml:space="preserve"> Orientační systém</t>
  </si>
  <si>
    <t>D.2.2.5</t>
  </si>
  <si>
    <t xml:space="preserve"> Demolice</t>
  </si>
  <si>
    <t>D.2.2.6</t>
  </si>
  <si>
    <t xml:space="preserve"> Drobná architektura a oplocení</t>
  </si>
  <si>
    <t>D.2.3.1</t>
  </si>
  <si>
    <t xml:space="preserve"> Trakční vedení</t>
  </si>
  <si>
    <t>D.2.3.2</t>
  </si>
  <si>
    <t xml:space="preserve"> Napájecí stanice - stavební část</t>
  </si>
  <si>
    <t>D.2.3.3</t>
  </si>
  <si>
    <t xml:space="preserve"> Spínací stanice - stavební část</t>
  </si>
  <si>
    <t>D.2.3.4</t>
  </si>
  <si>
    <t xml:space="preserve"> Ohřev výhybek (elektrický, plynový)</t>
  </si>
  <si>
    <t>D.2.3.5</t>
  </si>
  <si>
    <t xml:space="preserve"> Elektrické předtápěcí zařízení</t>
  </si>
  <si>
    <t>D.2.3.6</t>
  </si>
  <si>
    <t xml:space="preserve"> Rozvody VN, NN, osvětlení a dálkové ovládání odpojovačů</t>
  </si>
  <si>
    <t>D.2.3.7</t>
  </si>
  <si>
    <t xml:space="preserve"> Ukolejnění kovových konstrukcí</t>
  </si>
  <si>
    <t>D.2.3.8</t>
  </si>
  <si>
    <t xml:space="preserve"> Vnější uzemnění</t>
  </si>
  <si>
    <t>D.2.3.9</t>
  </si>
  <si>
    <t xml:space="preserve"> Ostatní kabelizace</t>
  </si>
  <si>
    <t>D.2.4.1</t>
  </si>
  <si>
    <t xml:space="preserve"> Příprava území a kácení</t>
  </si>
  <si>
    <t>D.2.4.2</t>
  </si>
  <si>
    <t xml:space="preserve"> Náhradní výsadba</t>
  </si>
  <si>
    <t>D.2.4.3</t>
  </si>
  <si>
    <t xml:space="preserve"> Zabezpečení veřejných zájmů</t>
  </si>
  <si>
    <t>D.9.8</t>
  </si>
  <si>
    <t xml:space="preserve">SO 98-98 – Všeobecný objekt </t>
  </si>
  <si>
    <t>D.9.9</t>
  </si>
  <si>
    <t>SO 90-90 – Odpady</t>
  </si>
  <si>
    <t xml:space="preserve"> Protihlukové objekty</t>
  </si>
  <si>
    <t xml:space="preserve"> Zabezpečovací zařízení</t>
  </si>
  <si>
    <t xml:space="preserve"> Sdělovací zařízení</t>
  </si>
  <si>
    <t xml:space="preserve"> Silnoproudá technologie včetně DŘT</t>
  </si>
  <si>
    <t xml:space="preserve"> Ostatní technologická zařízení</t>
  </si>
  <si>
    <t>SOPS/PR/2022/prozatimní</t>
  </si>
  <si>
    <t>D.2.1.1.1</t>
  </si>
  <si>
    <t>D.2.1.1.0</t>
  </si>
  <si>
    <t xml:space="preserve"> Kolejový svršek</t>
  </si>
  <si>
    <t xml:space="preserve"> Kolejový spodek </t>
  </si>
  <si>
    <t>D.2.1.10</t>
  </si>
  <si>
    <t>Stádium 3</t>
  </si>
  <si>
    <t>SO 2401</t>
  </si>
  <si>
    <t>P7871, Demolice stávajícího propustku v km 27,426</t>
  </si>
  <si>
    <t>PROJEKT servis  spol. s r.o.</t>
  </si>
  <si>
    <t>Ing. Bohumil Hazmuka</t>
  </si>
  <si>
    <t>23.7.2021</t>
  </si>
  <si>
    <t>VŠEOBECNÉ KONSTRUKCE A PRÁCE</t>
  </si>
  <si>
    <t>R015111</t>
  </si>
  <si>
    <t>POPLATKY ZA LIKVIDACŮ ODPADŮ NEKONTAMINOVANÝCH - 17 05 04  VYTĚŽENÉ ZEMINY A HORNINY -  I. TŘÍDA TĚŽITELNOSTI - VČETNĚ DPPRAVY</t>
  </si>
  <si>
    <t>T</t>
  </si>
  <si>
    <t>EVIDENČNÍ POLOŽKA. Neoceňovat v objektu SO/PS, položka se oceňuje pouze v objektu SO 90-90.</t>
  </si>
  <si>
    <t>odvoz do 28 km 
výkopy + 10 %  370,1*2=740,200 [A] 
skládka SMOLO HB s.r.o Horní Benešov</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</si>
  <si>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ořevzetí provozovatelem skládky, recyklační linky nebo jiného zařízenína zpracování nebo likvidaci odpadů 
- náklady spojené s vyložením a manipulacís materiálem v místě skládky 
2. Položka neobsahuje: 
3. Způsob měření: 
Tunou se rozumí hmotnost odpadu vytříděného v souladu se zákonem č. 541/2020 Sb., o nakládání s odpady, v platném znění. 
Poznámka: 
*)  U nebezpečných odpadů musí být v doplňujícím popisu položky uvedeno upřesnění  nebezpečných vlastností v rozsahu a typu koncentrace nebezpečných látek</t>
  </si>
  <si>
    <t>R015140</t>
  </si>
  <si>
    <t>POPLATKY ZA LIKVIDACŮ ODPADŮ NEKONTAMINOVANÝCH - 17 01 01  BETON Z DEMOLIC OBJEKTŮ, ZÁKLADŮ TV - VČETNĚ DOPRAVY</t>
  </si>
  <si>
    <t>odvoz do 28 km 
čela a potrubí (24+5,76)*2,5=74,400 [B] 
skládka SMOLO HB s.r.o Horní Benešov</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</si>
  <si>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ořevzetí provozovatelem skládky, recyklační linky nebo jiného zařízenína zpracování nebo likvidaci odpadů 
- náklady spojené s vyložením a manipulacís materiálem v místě skládky 
 2. Položka neobsahuje: 
3. Způsob měření: 
Tunou se rozumí hmotnost odpadu vytříděného v souladu se zákonem č. 541/2020 Sb., o nakládání s odpady, v platném znění. 
Poznámka: 
*)  U nebezpečných odpadů musí být v doplňujícím popisu položky uvedeno upřesnění  nebezpečných vlastností v rozsahu a typu koncentrace nebezpečných látek</t>
  </si>
  <si>
    <t>Součet</t>
  </si>
  <si>
    <t>za  Díl</t>
  </si>
  <si>
    <t>ZEMNÍ PRÁCE</t>
  </si>
  <si>
    <t>13173</t>
  </si>
  <si>
    <t>2022_OTSKP</t>
  </si>
  <si>
    <t>HLOUBENÍ JAM ZAPAŽ I NEPAŽ TŘ. I</t>
  </si>
  <si>
    <t>M3</t>
  </si>
  <si>
    <t>výkopy + 10 %  370,1=370,100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</si>
  <si>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</si>
  <si>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17481</t>
  </si>
  <si>
    <t>ZÁSYP JAM A RÝH Z NAKUPOVANÝCH MATERIÁLŮ</t>
  </si>
  <si>
    <t>zásyp + 10 %  423,34=423,340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</si>
  <si>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</si>
  <si>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OSTATNÍ KONSTRUKCE A PRÁCE</t>
  </si>
  <si>
    <t>96615</t>
  </si>
  <si>
    <t>BOURÁNÍ KONSTRUKCÍ Z PROSTÉHO BETONU</t>
  </si>
  <si>
    <t xml:space="preserve">betonová trouba   5,76=5,760 [A] </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</si>
  <si>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</si>
  <si>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t>
  </si>
  <si>
    <t>BOURÁNÍ KONSTRUKCÍ ZE ŽELEZOBETONU</t>
  </si>
  <si>
    <t>Čelá propustku 
24=24,000 [A]</t>
  </si>
  <si>
    <t>Doplnění závor na přejezdu P7871 v km 27,441 trati Hlučín - Opava</t>
  </si>
  <si>
    <t>01.03.2022</t>
  </si>
  <si>
    <t>30.11.2022</t>
  </si>
  <si>
    <t>3273514800</t>
  </si>
  <si>
    <t>S-622000383</t>
  </si>
  <si>
    <t>SŽ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</si>
</sst>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Kč&quot;#,##0.00_);\(&quot;Kč&quot;#,##0.00\)"/>
    <numFmt numFmtId="165" formatCode="#,##0.00\ &quot;Kč&quot;"/>
    <numFmt numFmtId="166" formatCode="m\/yyyy"/>
    <numFmt numFmtId="167" formatCode="#,##0.000"/>
  </numFmts>
  <fonts count="48"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2"/>
      <color theme="8" tint="-0.249977111117893"/>
      <name val="Arial"/>
      <family val="2"/>
      <charset val="238"/>
    </font>
    <font>
      <b/>
      <sz val="11"/>
      <color theme="8" tint="-0.249977111117893"/>
      <name val="Arial"/>
      <family val="2"/>
      <charset val="238"/>
    </font>
    <font>
      <b/>
      <sz val="10"/>
      <color theme="8" tint="-0.249977111117893"/>
      <name val="Arial"/>
      <family val="2"/>
      <charset val="238"/>
    </font>
    <font>
      <sz val="10"/>
      <color theme="8" tint="-0.249977111117893"/>
      <name val="Arial"/>
      <family val="2"/>
      <charset val="238"/>
    </font>
    <font>
      <b/>
      <sz val="8"/>
      <color rgb="FFDF572D"/>
      <name val="Arial"/>
      <family val="2"/>
      <charset val="238"/>
    </font>
    <font>
      <i/>
      <sz val="6"/>
      <color theme="1"/>
      <name val="Arial"/>
      <family val="2"/>
      <charset val="238"/>
    </font>
    <font>
      <i/>
      <sz val="8"/>
      <color theme="1"/>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C00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indexed="64"/>
      </left>
      <right/>
      <top/>
      <bottom style="thin">
        <color indexed="64"/>
      </bottom>
      <diagonal/>
    </border>
    <border>
      <left/>
      <right style="thick">
        <color indexed="64"/>
      </right>
      <top/>
      <bottom style="thin">
        <color indexed="64"/>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s>
  <cellStyleXfs count="3">
    <xf numFmtId="0" fontId="0" fillId="0" borderId="0"/>
    <xf numFmtId="0" fontId="4" fillId="0" borderId="0">
      <alignment vertical="center"/>
    </xf>
    <xf numFmtId="0" fontId="6" fillId="0" borderId="0">
      <alignment vertical="center"/>
    </xf>
  </cellStyleXfs>
  <cellXfs count="142">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15" xfId="0" applyFont="1" applyBorder="1" applyAlignment="1" applyProtection="1">
      <alignment vertical="center"/>
      <protection locked="0"/>
    </xf>
    <xf numFmtId="0" fontId="10" fillId="5" borderId="32" xfId="0" applyFont="1" applyFill="1" applyBorder="1" applyAlignment="1" applyProtection="1">
      <alignment horizontal="center"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8" fillId="0" borderId="0" xfId="2" applyFont="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8" xfId="0" applyFont="1" applyFill="1" applyBorder="1" applyAlignment="1" applyProtection="1">
      <alignment horizontal="center" vertical="center"/>
      <protection locked="0"/>
    </xf>
    <xf numFmtId="0" fontId="4" fillId="0" borderId="48" xfId="2" applyFont="1" applyBorder="1" applyAlignment="1" applyProtection="1">
      <alignment vertical="center" wrapText="1"/>
      <protection hidden="1"/>
    </xf>
    <xf numFmtId="0" fontId="4" fillId="0" borderId="49" xfId="2" applyFont="1" applyBorder="1" applyAlignment="1" applyProtection="1">
      <alignment vertical="center" wrapText="1"/>
      <protection hidden="1"/>
    </xf>
    <xf numFmtId="0" fontId="4" fillId="0" borderId="51" xfId="2" applyFont="1" applyBorder="1" applyAlignment="1" applyProtection="1">
      <alignment vertical="center" wrapText="1"/>
      <protection hidden="1"/>
    </xf>
    <xf numFmtId="0" fontId="4" fillId="0" borderId="0" xfId="2" applyFont="1" applyAlignment="1" applyProtection="1">
      <alignment vertical="center" wrapText="1"/>
      <protection hidden="1"/>
    </xf>
    <xf numFmtId="49" fontId="10" fillId="0" borderId="13" xfId="0" applyNumberFormat="1" applyFont="1" applyBorder="1" applyAlignment="1" applyProtection="1">
      <alignment vertical="center" wrapText="1"/>
      <protection locked="0"/>
    </xf>
    <xf numFmtId="49" fontId="10" fillId="0" borderId="3" xfId="0" applyNumberFormat="1" applyFont="1" applyBorder="1" applyAlignment="1" applyProtection="1">
      <alignment vertical="center" wrapText="1"/>
      <protection locked="0"/>
    </xf>
    <xf numFmtId="49" fontId="5" fillId="0" borderId="11" xfId="0" applyNumberFormat="1" applyFont="1" applyBorder="1" applyAlignment="1">
      <alignment horizontal="left" vertical="top"/>
    </xf>
    <xf numFmtId="49" fontId="5" fillId="0" borderId="11" xfId="0" applyNumberFormat="1" applyFont="1" applyBorder="1" applyAlignment="1">
      <alignment vertical="top" wrapText="1"/>
    </xf>
    <xf numFmtId="0" fontId="10" fillId="0" borderId="23" xfId="0" applyFont="1" applyBorder="1" applyAlignment="1" applyProtection="1">
      <alignment vertical="center"/>
      <protection locked="0"/>
    </xf>
    <xf numFmtId="14" fontId="10" fillId="0" borderId="53" xfId="0" applyNumberFormat="1" applyFont="1" applyBorder="1" applyAlignment="1" applyProtection="1">
      <alignment vertical="center"/>
      <protection locked="0"/>
    </xf>
    <xf numFmtId="0" fontId="10" fillId="5" borderId="31" xfId="0" applyFont="1" applyFill="1" applyBorder="1" applyAlignment="1" applyProtection="1">
      <alignment vertical="center"/>
      <protection locked="0"/>
    </xf>
    <xf numFmtId="49" fontId="40" fillId="0" borderId="11" xfId="0" applyNumberFormat="1" applyFont="1" applyBorder="1" applyAlignment="1" applyProtection="1">
      <alignment vertical="top" wrapText="1"/>
      <protection locked="0"/>
    </xf>
    <xf numFmtId="49" fontId="41" fillId="0" borderId="13" xfId="0" applyNumberFormat="1" applyFont="1" applyBorder="1" applyAlignment="1" applyProtection="1">
      <alignment vertical="top" wrapText="1"/>
      <protection locked="0"/>
    </xf>
    <xf numFmtId="166" fontId="44" fillId="0" borderId="40" xfId="0" applyNumberFormat="1" applyFont="1" applyBorder="1" applyAlignment="1" applyProtection="1">
      <alignment horizontal="left" vertical="center" wrapText="1"/>
      <protection locked="0"/>
    </xf>
    <xf numFmtId="49" fontId="1" fillId="0" borderId="5" xfId="0" applyNumberFormat="1"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0" fontId="7" fillId="0" borderId="1" xfId="2" applyFont="1" applyBorder="1" applyAlignment="1" applyProtection="1">
      <alignment horizontal="left" vertical="center" wrapText="1" shrinkToFit="1"/>
      <protection locked="0"/>
    </xf>
    <xf numFmtId="0" fontId="8" fillId="0" borderId="5" xfId="2" applyFont="1" applyBorder="1" applyAlignment="1" applyProtection="1">
      <alignment horizontal="left" vertical="center" wrapText="1"/>
      <protection locked="0"/>
    </xf>
    <xf numFmtId="0" fontId="8" fillId="0" borderId="4" xfId="2" applyFont="1" applyBorder="1" applyAlignment="1" applyProtection="1">
      <alignment horizontal="left" vertical="center" wrapText="1"/>
      <protection locked="0"/>
    </xf>
    <xf numFmtId="0" fontId="8" fillId="0" borderId="19" xfId="2" applyFont="1" applyBorder="1" applyAlignment="1" applyProtection="1">
      <alignment horizontal="left" vertical="center" wrapText="1" shrinkToFit="1"/>
      <protection locked="0"/>
    </xf>
    <xf numFmtId="167" fontId="1" fillId="0" borderId="5" xfId="0" applyNumberFormat="1" applyFont="1" applyBorder="1" applyAlignment="1" applyProtection="1">
      <alignment horizontal="center" vertical="center"/>
      <protection locked="0"/>
    </xf>
    <xf numFmtId="4" fontId="9" fillId="0" borderId="5" xfId="2" applyNumberFormat="1" applyFont="1" applyBorder="1" applyAlignment="1" applyProtection="1">
      <alignment horizontal="center" vertical="center"/>
      <protection locked="0"/>
    </xf>
    <xf numFmtId="0" fontId="1" fillId="6" borderId="5" xfId="0" applyFont="1" applyFill="1" applyBorder="1" applyAlignment="1" applyProtection="1">
      <alignment horizontal="center" vertical="center"/>
      <protection locked="0"/>
    </xf>
    <xf numFmtId="14" fontId="43" fillId="0" borderId="52" xfId="0" applyNumberFormat="1" applyFont="1" applyBorder="1" applyAlignment="1" applyProtection="1">
      <alignment vertical="center"/>
      <protection locked="0"/>
    </xf>
    <xf numFmtId="0" fontId="43" fillId="0" borderId="13" xfId="0" applyFont="1" applyBorder="1" applyAlignment="1" applyProtection="1">
      <alignment vertical="center"/>
      <protection locked="0"/>
    </xf>
    <xf numFmtId="49" fontId="43" fillId="0" borderId="13" xfId="0" applyNumberFormat="1" applyFont="1" applyBorder="1" applyAlignment="1" applyProtection="1">
      <alignment vertical="center"/>
      <protection locked="0"/>
    </xf>
    <xf numFmtId="0" fontId="43" fillId="0" borderId="30" xfId="0" applyFont="1" applyBorder="1" applyAlignment="1" applyProtection="1">
      <alignment vertical="center"/>
      <protection locked="0"/>
    </xf>
    <xf numFmtId="0" fontId="43" fillId="0" borderId="29" xfId="0" applyFont="1" applyBorder="1" applyAlignment="1" applyProtection="1">
      <alignment horizontal="left" vertical="center"/>
      <protection locked="0"/>
    </xf>
    <xf numFmtId="49" fontId="43" fillId="0" borderId="13" xfId="0" applyNumberFormat="1" applyFont="1" applyBorder="1" applyAlignment="1" applyProtection="1">
      <alignment vertical="center" wrapText="1"/>
      <protection locked="0"/>
    </xf>
    <xf numFmtId="166" fontId="43" fillId="0" borderId="9" xfId="0" applyNumberFormat="1" applyFont="1" applyBorder="1" applyAlignment="1" applyProtection="1">
      <alignment horizontal="left" vertical="center"/>
      <protection locked="0"/>
    </xf>
    <xf numFmtId="166" fontId="43" fillId="0" borderId="39" xfId="0" applyNumberFormat="1" applyFont="1" applyBorder="1" applyAlignment="1" applyProtection="1">
      <alignment horizontal="left" vertical="center"/>
      <protection locked="0"/>
    </xf>
    <xf numFmtId="0" fontId="10" fillId="10" borderId="31"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left" vertical="center"/>
      <protection locked="0"/>
    </xf>
    <xf numFmtId="0" fontId="10" fillId="10" borderId="32" xfId="0" applyFont="1" applyFill="1" applyBorder="1" applyAlignment="1" applyProtection="1">
      <alignment horizontal="center" vertical="center"/>
      <protection locked="0"/>
    </xf>
    <xf numFmtId="0" fontId="1" fillId="0" borderId="56" xfId="0" applyFont="1" applyBorder="1" applyAlignment="1" applyProtection="1">
      <alignment vertical="center"/>
      <protection locked="0"/>
    </xf>
    <xf numFmtId="0" fontId="1" fillId="0" borderId="2" xfId="0" applyFont="1" applyBorder="1" applyAlignment="1" applyProtection="1">
      <alignment vertical="center"/>
      <protection locked="0"/>
    </xf>
    <xf numFmtId="0" fontId="8" fillId="0" borderId="1" xfId="2" applyFont="1" applyBorder="1" applyAlignment="1" applyProtection="1">
      <alignment horizontal="left" vertical="center" wrapText="1" shrinkToFit="1"/>
      <protection locked="0"/>
    </xf>
    <xf numFmtId="0" fontId="1" fillId="0" borderId="2" xfId="0" applyFont="1" applyBorder="1" applyAlignment="1" applyProtection="1">
      <alignment horizontal="center" vertical="center"/>
      <protection locked="0"/>
    </xf>
    <xf numFmtId="0" fontId="1" fillId="0" borderId="57" xfId="0" applyFont="1" applyBorder="1" applyAlignment="1" applyProtection="1">
      <alignment horizontal="center" vertical="center"/>
      <protection locked="0"/>
    </xf>
    <xf numFmtId="165" fontId="9" fillId="0" borderId="34" xfId="2" applyNumberFormat="1" applyFont="1" applyBorder="1" applyAlignment="1">
      <alignment horizontal="right" vertical="center"/>
    </xf>
    <xf numFmtId="0" fontId="1" fillId="0" borderId="0" xfId="0" applyFont="1" applyAlignment="1">
      <alignment vertical="center"/>
    </xf>
    <xf numFmtId="49" fontId="4" fillId="0" borderId="47" xfId="2" applyNumberFormat="1" applyFont="1" applyBorder="1" applyAlignment="1" applyProtection="1">
      <alignment horizontal="left" vertical="center"/>
      <protection hidden="1"/>
    </xf>
    <xf numFmtId="49" fontId="4" fillId="0" borderId="45" xfId="2" applyNumberFormat="1" applyFont="1" applyBorder="1" applyAlignment="1" applyProtection="1">
      <alignment horizontal="left" vertical="center"/>
      <protection hidden="1"/>
    </xf>
    <xf numFmtId="49" fontId="4" fillId="0" borderId="50" xfId="2" applyNumberFormat="1" applyFont="1" applyBorder="1" applyAlignment="1" applyProtection="1">
      <alignment horizontal="left" vertical="center"/>
      <protection hidden="1"/>
    </xf>
    <xf numFmtId="2" fontId="1" fillId="0" borderId="5" xfId="0" applyNumberFormat="1" applyFont="1" applyBorder="1" applyAlignment="1">
      <alignment horizontal="center" vertical="center"/>
    </xf>
    <xf numFmtId="0" fontId="45" fillId="0" borderId="0" xfId="0" applyFont="1" applyAlignment="1" applyProtection="1">
      <alignment vertical="center" wrapText="1"/>
      <protection locked="0"/>
    </xf>
    <xf numFmtId="49" fontId="5" fillId="0" borderId="11" xfId="0" applyNumberFormat="1" applyFont="1" applyBorder="1" applyAlignment="1" applyProtection="1">
      <alignment vertical="top" wrapText="1"/>
      <protection locked="0"/>
    </xf>
    <xf numFmtId="49" fontId="46" fillId="0" borderId="22" xfId="0" applyNumberFormat="1" applyFont="1" applyBorder="1" applyAlignment="1" applyProtection="1">
      <alignment horizontal="right" vertical="top" wrapText="1"/>
      <protection locked="0"/>
    </xf>
    <xf numFmtId="49" fontId="11" fillId="0" borderId="13" xfId="0" applyNumberFormat="1" applyFont="1" applyBorder="1" applyAlignment="1" applyProtection="1">
      <alignment vertical="top"/>
      <protection locked="0"/>
    </xf>
    <xf numFmtId="49" fontId="11" fillId="0" borderId="14" xfId="0" applyNumberFormat="1" applyFont="1" applyBorder="1" applyAlignment="1" applyProtection="1">
      <alignment vertical="top"/>
      <protection locked="0"/>
    </xf>
    <xf numFmtId="0" fontId="10" fillId="0" borderId="13" xfId="0" applyFont="1" applyBorder="1" applyAlignment="1" applyProtection="1">
      <alignment vertical="center" wrapText="1"/>
      <protection locked="0"/>
    </xf>
    <xf numFmtId="0" fontId="38" fillId="0" borderId="0" xfId="0" applyFont="1" applyAlignment="1" applyProtection="1">
      <alignment horizontal="center"/>
      <protection locked="0"/>
    </xf>
    <xf numFmtId="0" fontId="39" fillId="0" borderId="0" xfId="0" applyFont="1" applyAlignment="1" applyProtection="1">
      <alignment horizontal="center"/>
      <protection locked="0"/>
    </xf>
    <xf numFmtId="0" fontId="1" fillId="10" borderId="0" xfId="0" applyFont="1" applyFill="1" applyAlignment="1" applyProtection="1">
      <alignment vertical="center"/>
      <protection locked="0"/>
    </xf>
    <xf numFmtId="0" fontId="1" fillId="6" borderId="33" xfId="0" applyFont="1" applyFill="1" applyBorder="1" applyAlignment="1" applyProtection="1">
      <alignment horizontal="center" vertical="center"/>
      <protection locked="0"/>
    </xf>
    <xf numFmtId="0" fontId="37" fillId="4" borderId="43" xfId="0" applyFont="1" applyFill="1" applyBorder="1" applyAlignment="1">
      <alignment horizontal="right" vertical="center"/>
    </xf>
    <xf numFmtId="3" fontId="37" fillId="4" borderId="44" xfId="0" applyNumberFormat="1" applyFont="1" applyFill="1" applyBorder="1" applyAlignment="1">
      <alignment horizontal="left" vertical="center"/>
    </xf>
    <xf numFmtId="0" fontId="13" fillId="4" borderId="19" xfId="0" applyFont="1" applyFill="1" applyBorder="1" applyAlignment="1">
      <alignment horizontal="center" vertical="center"/>
    </xf>
    <xf numFmtId="0" fontId="13" fillId="4" borderId="41" xfId="0" applyFont="1" applyFill="1" applyBorder="1" applyAlignment="1">
      <alignment horizontal="center" vertical="center"/>
    </xf>
    <xf numFmtId="0" fontId="3" fillId="8" borderId="55" xfId="0" applyFont="1" applyFill="1" applyBorder="1" applyAlignment="1">
      <alignment vertical="center"/>
    </xf>
    <xf numFmtId="0" fontId="3" fillId="7" borderId="25" xfId="0" applyFont="1" applyFill="1" applyBorder="1" applyAlignment="1">
      <alignment vertical="center"/>
    </xf>
    <xf numFmtId="49" fontId="20" fillId="0" borderId="24" xfId="0" applyNumberFormat="1" applyFont="1" applyBorder="1" applyAlignment="1">
      <alignment vertical="center"/>
    </xf>
    <xf numFmtId="0" fontId="20" fillId="0" borderId="25" xfId="0" applyFont="1" applyBorder="1" applyAlignment="1">
      <alignment vertical="center"/>
    </xf>
    <xf numFmtId="49" fontId="20" fillId="0" borderId="26" xfId="0" applyNumberFormat="1" applyFont="1" applyBorder="1" applyAlignment="1">
      <alignment horizontal="right" vertical="center"/>
    </xf>
    <xf numFmtId="0" fontId="20" fillId="0" borderId="21" xfId="0" applyFont="1" applyBorder="1" applyAlignment="1">
      <alignment vertical="center" wrapText="1"/>
    </xf>
    <xf numFmtId="0" fontId="20" fillId="0" borderId="21" xfId="0" applyFont="1" applyBorder="1" applyAlignment="1">
      <alignment horizontal="center" vertical="center" wrapText="1"/>
    </xf>
    <xf numFmtId="0" fontId="47" fillId="0" borderId="59" xfId="0" applyFont="1" applyBorder="1" applyAlignment="1">
      <alignment horizontal="right" vertical="top" wrapText="1"/>
    </xf>
    <xf numFmtId="0" fontId="11" fillId="0" borderId="28" xfId="0" applyFont="1" applyBorder="1" applyAlignment="1">
      <alignment vertical="top"/>
    </xf>
    <xf numFmtId="0" fontId="11" fillId="0" borderId="13" xfId="0" applyFont="1" applyBorder="1" applyAlignment="1">
      <alignment vertical="top"/>
    </xf>
    <xf numFmtId="0" fontId="2" fillId="0" borderId="28" xfId="0" applyFont="1" applyBorder="1" applyAlignment="1">
      <alignment vertical="center"/>
    </xf>
    <xf numFmtId="0" fontId="2" fillId="0" borderId="13" xfId="0" applyFont="1" applyBorder="1" applyAlignment="1">
      <alignment vertical="center"/>
    </xf>
    <xf numFmtId="2" fontId="1" fillId="0" borderId="5" xfId="0" applyNumberFormat="1" applyFont="1" applyBorder="1" applyAlignment="1" applyProtection="1">
      <alignment horizontal="center" vertical="center"/>
      <protection locked="0"/>
    </xf>
    <xf numFmtId="165" fontId="9" fillId="0" borderId="34" xfId="2" applyNumberFormat="1" applyFont="1" applyBorder="1" applyAlignment="1" applyProtection="1">
      <alignment horizontal="right" vertical="center"/>
      <protection locked="0"/>
    </xf>
    <xf numFmtId="0" fontId="1" fillId="11" borderId="0" xfId="0" applyFont="1" applyFill="1" applyAlignment="1" applyProtection="1">
      <alignment vertical="center"/>
      <protection locked="0"/>
    </xf>
    <xf numFmtId="0" fontId="10" fillId="11" borderId="31"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left" vertical="center"/>
      <protection locked="0"/>
    </xf>
    <xf numFmtId="165" fontId="10" fillId="11" borderId="32" xfId="0" applyNumberFormat="1" applyFont="1" applyFill="1" applyBorder="1" applyAlignment="1" applyProtection="1">
      <alignment horizontal="center" vertical="center"/>
      <protection locked="0"/>
    </xf>
    <xf numFmtId="0" fontId="3" fillId="9" borderId="54" xfId="0" applyFont="1" applyFill="1" applyBorder="1" applyAlignment="1">
      <alignment horizontal="center" vertical="center"/>
    </xf>
    <xf numFmtId="0" fontId="3" fillId="9" borderId="26" xfId="0" applyFont="1" applyFill="1" applyBorder="1" applyAlignment="1">
      <alignment horizontal="center" vertical="center"/>
    </xf>
    <xf numFmtId="0" fontId="2" fillId="0" borderId="10" xfId="0" applyFont="1" applyBorder="1" applyAlignment="1">
      <alignment horizontal="left" vertical="center"/>
    </xf>
    <xf numFmtId="0" fontId="2" fillId="0" borderId="2" xfId="0" applyFont="1" applyBorder="1" applyAlignment="1">
      <alignment horizontal="left" vertical="center"/>
    </xf>
    <xf numFmtId="49" fontId="12" fillId="0" borderId="13" xfId="0" applyNumberFormat="1" applyFont="1" applyBorder="1" applyAlignment="1" applyProtection="1">
      <alignment horizontal="left" vertical="center"/>
      <protection locked="0"/>
    </xf>
    <xf numFmtId="49" fontId="12" fillId="0" borderId="3" xfId="0" applyNumberFormat="1" applyFont="1" applyBorder="1" applyAlignment="1" applyProtection="1">
      <alignment horizontal="left" vertical="center"/>
      <protection locked="0"/>
    </xf>
    <xf numFmtId="166" fontId="10" fillId="0" borderId="8" xfId="0" applyNumberFormat="1" applyFont="1" applyBorder="1" applyAlignment="1">
      <alignment horizontal="left" vertical="center"/>
    </xf>
    <xf numFmtId="166" fontId="10" fillId="0" borderId="11" xfId="0" applyNumberFormat="1" applyFont="1" applyBorder="1" applyAlignment="1">
      <alignment horizontal="left" vertical="center"/>
    </xf>
    <xf numFmtId="166" fontId="10" fillId="0" borderId="9" xfId="0" applyNumberFormat="1" applyFont="1" applyBorder="1" applyAlignment="1">
      <alignment horizontal="left" vertical="center"/>
    </xf>
    <xf numFmtId="0" fontId="2" fillId="0" borderId="35" xfId="0" applyFont="1" applyBorder="1" applyAlignment="1">
      <alignment horizontal="left" vertical="center"/>
    </xf>
    <xf numFmtId="0" fontId="2" fillId="0" borderId="0" xfId="0" applyFont="1" applyAlignment="1">
      <alignment horizontal="left" vertical="center"/>
    </xf>
    <xf numFmtId="49" fontId="44" fillId="0" borderId="0" xfId="0" applyNumberFormat="1" applyFont="1" applyAlignment="1" applyProtection="1">
      <alignment horizontal="left" vertical="center"/>
      <protection locked="0"/>
    </xf>
    <xf numFmtId="49" fontId="44" fillId="0" borderId="39" xfId="0" applyNumberFormat="1" applyFont="1" applyBorder="1" applyAlignment="1" applyProtection="1">
      <alignment horizontal="left" vertical="center"/>
      <protection locked="0"/>
    </xf>
    <xf numFmtId="49" fontId="42" fillId="0" borderId="13" xfId="0" applyNumberFormat="1" applyFont="1" applyBorder="1" applyAlignment="1" applyProtection="1">
      <alignment horizontal="left" vertical="top"/>
      <protection locked="0"/>
    </xf>
    <xf numFmtId="0" fontId="46" fillId="0" borderId="58" xfId="0" applyFont="1" applyBorder="1" applyAlignment="1">
      <alignment horizontal="left" vertical="top" wrapText="1"/>
    </xf>
    <xf numFmtId="0" fontId="46" fillId="0" borderId="21" xfId="0" applyFont="1" applyBorder="1" applyAlignment="1">
      <alignment horizontal="left" vertical="top" wrapText="1"/>
    </xf>
    <xf numFmtId="164" fontId="5" fillId="2" borderId="25" xfId="0" applyNumberFormat="1" applyFont="1" applyFill="1" applyBorder="1" applyAlignment="1">
      <alignment horizontal="right" vertical="center"/>
    </xf>
    <xf numFmtId="164" fontId="5" fillId="2" borderId="26" xfId="0" applyNumberFormat="1" applyFont="1" applyFill="1" applyBorder="1" applyAlignment="1">
      <alignment horizontal="right" vertical="center"/>
    </xf>
    <xf numFmtId="0" fontId="13" fillId="4" borderId="12" xfId="0" applyFont="1" applyFill="1" applyBorder="1" applyAlignment="1">
      <alignment horizontal="center" vertical="center" wrapText="1"/>
    </xf>
    <xf numFmtId="0" fontId="13" fillId="4" borderId="23" xfId="0" applyFont="1" applyFill="1" applyBorder="1" applyAlignment="1">
      <alignment horizontal="center" vertical="center" wrapText="1"/>
    </xf>
    <xf numFmtId="0" fontId="13" fillId="4" borderId="1" xfId="0" applyFont="1" applyFill="1" applyBorder="1" applyAlignment="1">
      <alignment horizontal="center" vertical="center" wrapText="1"/>
    </xf>
    <xf numFmtId="0" fontId="13" fillId="4" borderId="19" xfId="0" applyFont="1" applyFill="1" applyBorder="1" applyAlignment="1">
      <alignment horizontal="center" vertical="center" wrapText="1"/>
    </xf>
    <xf numFmtId="0" fontId="2" fillId="0" borderId="28" xfId="0" applyFont="1" applyBorder="1" applyAlignment="1">
      <alignment horizontal="left" vertical="center"/>
    </xf>
    <xf numFmtId="0" fontId="2" fillId="0" borderId="13" xfId="0" applyFont="1" applyBorder="1" applyAlignment="1">
      <alignment horizontal="left" vertical="center"/>
    </xf>
    <xf numFmtId="0" fontId="10" fillId="0" borderId="13" xfId="0" applyFont="1" applyBorder="1" applyAlignment="1" applyProtection="1">
      <alignment horizontal="left" vertical="center" wrapText="1"/>
      <protection locked="0"/>
    </xf>
    <xf numFmtId="0" fontId="10" fillId="0" borderId="3" xfId="0" applyFont="1" applyBorder="1" applyAlignment="1" applyProtection="1">
      <alignment horizontal="left" vertical="center" wrapText="1"/>
      <protection locked="0"/>
    </xf>
    <xf numFmtId="0" fontId="2" fillId="0" borderId="27" xfId="0" applyFont="1" applyBorder="1" applyAlignment="1">
      <alignment horizontal="left" vertical="center"/>
    </xf>
    <xf numFmtId="0" fontId="2" fillId="0" borderId="11" xfId="0" applyFont="1" applyBorder="1" applyAlignment="1">
      <alignment horizontal="left" vertical="center"/>
    </xf>
    <xf numFmtId="0" fontId="13" fillId="4" borderId="45" xfId="0" applyFont="1" applyFill="1" applyBorder="1" applyAlignment="1">
      <alignment horizontal="center" vertical="center" wrapText="1"/>
    </xf>
    <xf numFmtId="0" fontId="13" fillId="4" borderId="46" xfId="0" applyFont="1" applyFill="1" applyBorder="1" applyAlignment="1">
      <alignment horizontal="center" vertical="center" wrapText="1"/>
    </xf>
    <xf numFmtId="0" fontId="13" fillId="4" borderId="1" xfId="0" applyFont="1" applyFill="1" applyBorder="1" applyAlignment="1">
      <alignment horizontal="center" vertical="center"/>
    </xf>
    <xf numFmtId="0" fontId="13" fillId="4" borderId="19" xfId="0" applyFont="1" applyFill="1" applyBorder="1" applyAlignment="1">
      <alignment horizontal="center" vertical="center"/>
    </xf>
    <xf numFmtId="49" fontId="37" fillId="4" borderId="42" xfId="0" applyNumberFormat="1" applyFont="1" applyFill="1" applyBorder="1" applyAlignment="1">
      <alignment horizontal="left" vertical="center"/>
    </xf>
    <xf numFmtId="0" fontId="37" fillId="4" borderId="43" xfId="0" applyFont="1" applyFill="1" applyBorder="1" applyAlignment="1">
      <alignment horizontal="left" vertical="center"/>
    </xf>
    <xf numFmtId="0" fontId="2" fillId="0" borderId="12" xfId="0" applyFont="1" applyBorder="1" applyAlignment="1">
      <alignment horizontal="left" vertical="center"/>
    </xf>
    <xf numFmtId="0" fontId="2" fillId="0" borderId="20" xfId="0" applyFont="1" applyBorder="1" applyAlignment="1">
      <alignment horizontal="left" vertical="center"/>
    </xf>
    <xf numFmtId="0" fontId="2" fillId="0" borderId="21" xfId="0" applyFont="1" applyBorder="1" applyAlignment="1">
      <alignment horizontal="left" vertical="center"/>
    </xf>
    <xf numFmtId="0" fontId="2" fillId="0" borderId="8" xfId="0" applyFont="1" applyBorder="1" applyAlignment="1">
      <alignment horizontal="left" vertical="center"/>
    </xf>
    <xf numFmtId="0" fontId="5" fillId="0" borderId="27" xfId="0" applyFont="1" applyBorder="1" applyAlignment="1">
      <alignment horizontal="left" vertical="top"/>
    </xf>
    <xf numFmtId="0" fontId="5" fillId="0" borderId="11" xfId="0" applyFont="1" applyBorder="1" applyAlignment="1">
      <alignment horizontal="left" vertical="top"/>
    </xf>
    <xf numFmtId="0" fontId="5" fillId="2" borderId="16" xfId="0" applyFont="1" applyFill="1" applyBorder="1" applyAlignment="1">
      <alignment horizontal="center" vertical="center" wrapText="1"/>
    </xf>
    <xf numFmtId="0" fontId="5" fillId="2" borderId="17" xfId="0" applyFont="1" applyFill="1" applyBorder="1" applyAlignment="1">
      <alignment horizontal="center" vertical="center" wrapText="1"/>
    </xf>
  </cellXfs>
  <cellStyles count="3">
    <cellStyle name="Normální" xfId="0" builtinId="0"/>
    <cellStyle name="Normální 2" xfId="1" xr:uid="{00000000-0005-0000-0000-000001000000}"/>
    <cellStyle name="Normální 3" xfId="2" xr:uid="{00000000-0005-0000-0000-000002000000}"/>
  </cellStyles>
  <dxfs count="116">
    <dxf>
      <fill>
        <patternFill>
          <bgColor rgb="FFFF0000"/>
        </patternFill>
      </fill>
    </dxf>
    <dxf>
      <font>
        <b/>
        <i val="0"/>
        <color rgb="FFFF0000"/>
      </font>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0000"/>
        </patternFill>
      </fill>
    </dxf>
    <dxf>
      <font>
        <b/>
        <i val="0"/>
        <color rgb="FFFF0000"/>
      </font>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0000"/>
        </patternFill>
      </fill>
    </dxf>
    <dxf>
      <font>
        <b/>
        <i val="0"/>
        <color rgb="FFFF0000"/>
      </font>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DF572D"/>
      <color rgb="FFFF7C80"/>
      <color rgb="FFFFF8E5"/>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O42"/>
  <sheetViews>
    <sheetView showGridLines="0" tabSelected="1" topLeftCell="B1" zoomScale="85" zoomScaleNormal="85" zoomScaleSheetLayoutView="85" workbookViewId="0">
      <selection activeCell="N13" sqref="N13"/>
    </sheetView>
  </sheetViews>
  <sheetFormatPr defaultColWidth="9.140625" defaultRowHeight="11.25" x14ac:dyDescent="0.2"/>
  <cols>
    <col min="1" max="1" width="4.140625" style="7" hidden="1" customWidth="1"/>
    <col min="2" max="2" width="8.5703125" style="7" customWidth="1"/>
    <col min="3" max="3" width="10.5703125" style="7" customWidth="1"/>
    <col min="4" max="4" width="10" style="7" customWidth="1"/>
    <col min="5" max="5" width="11.42578125" style="7" customWidth="1"/>
    <col min="6" max="6" width="74.140625" style="7" customWidth="1"/>
    <col min="7" max="7" width="9" style="8" customWidth="1"/>
    <col min="8" max="8" width="13" style="8" customWidth="1"/>
    <col min="9" max="9" width="10.85546875" style="8" customWidth="1"/>
    <col min="10" max="10" width="10.140625" style="8" customWidth="1"/>
    <col min="11" max="11" width="12.85546875" style="8" customWidth="1"/>
    <col min="12" max="12" width="19" style="8" customWidth="1"/>
    <col min="13" max="14" width="28.28515625" style="7" customWidth="1"/>
    <col min="15" max="15" width="9.140625" style="7" customWidth="1"/>
    <col min="16" max="16384" width="9.140625" style="7"/>
  </cols>
  <sheetData>
    <row r="1" spans="1:15" s="1" customFormat="1" ht="30.75" customHeight="1" thickTop="1" thickBot="1" x14ac:dyDescent="0.3">
      <c r="B1" s="114" t="s">
        <v>100</v>
      </c>
      <c r="C1" s="115"/>
      <c r="D1" s="85"/>
      <c r="E1" s="85"/>
      <c r="F1" s="86" t="s">
        <v>33</v>
      </c>
      <c r="G1" s="85"/>
      <c r="H1" s="87"/>
      <c r="I1" s="82"/>
      <c r="J1" s="83"/>
      <c r="K1" s="83"/>
      <c r="L1" s="84" t="str">
        <f>D3</f>
        <v>SO 2401</v>
      </c>
      <c r="M1" s="66"/>
    </row>
    <row r="2" spans="1:15" s="1" customFormat="1" ht="57" customHeight="1" thickTop="1" thickBot="1" x14ac:dyDescent="0.3">
      <c r="B2" s="138" t="s">
        <v>10</v>
      </c>
      <c r="C2" s="139"/>
      <c r="D2" s="25"/>
      <c r="E2" s="26"/>
      <c r="F2" s="30" t="s">
        <v>144</v>
      </c>
      <c r="G2" s="67"/>
      <c r="H2" s="68"/>
      <c r="I2" s="140" t="s">
        <v>27</v>
      </c>
      <c r="J2" s="141"/>
      <c r="K2" s="116">
        <f>SUMIFS(L:L,B:B,"SOUČET")</f>
        <v>0</v>
      </c>
      <c r="L2" s="117"/>
    </row>
    <row r="3" spans="1:15" s="1" customFormat="1" ht="42.75" customHeight="1" thickTop="1" thickBot="1" x14ac:dyDescent="0.3">
      <c r="B3" s="88" t="s">
        <v>32</v>
      </c>
      <c r="C3" s="89"/>
      <c r="D3" s="113" t="s">
        <v>107</v>
      </c>
      <c r="E3" s="113"/>
      <c r="F3" s="31" t="s">
        <v>108</v>
      </c>
      <c r="G3" s="69"/>
      <c r="H3" s="70"/>
      <c r="I3" s="80"/>
      <c r="J3" s="81"/>
      <c r="K3" s="100"/>
      <c r="L3" s="101"/>
    </row>
    <row r="4" spans="1:15" s="1" customFormat="1" ht="18" customHeight="1" thickTop="1" x14ac:dyDescent="0.25">
      <c r="B4" s="122" t="s">
        <v>19</v>
      </c>
      <c r="C4" s="123"/>
      <c r="D4" s="103"/>
      <c r="E4" s="47" t="s">
        <v>43</v>
      </c>
      <c r="F4" s="71" t="str">
        <f>IF(E4="D.2.1.9"," Kabelovody, kolektory",IF(E4="D.2.1.10"," Protihlukové objekty",LOOKUP(E4,'Kategorie monitoringu'!A1:A35,'Kategorie monitoringu'!B1:B35)))</f>
        <v xml:space="preserve"> Mosty, propustky, zdi</v>
      </c>
      <c r="G4" s="23"/>
      <c r="H4" s="24"/>
      <c r="I4" s="135" t="s">
        <v>29</v>
      </c>
      <c r="J4" s="136"/>
      <c r="K4" s="45">
        <v>821</v>
      </c>
      <c r="L4" s="46">
        <v>21</v>
      </c>
    </row>
    <row r="5" spans="1:15" s="1" customFormat="1" ht="18" customHeight="1" x14ac:dyDescent="0.25">
      <c r="B5" s="90" t="s">
        <v>28</v>
      </c>
      <c r="C5" s="91"/>
      <c r="D5" s="91"/>
      <c r="E5" s="47" t="s">
        <v>106</v>
      </c>
      <c r="F5" s="124" t="str">
        <f>IF((E5="Stádium 2"),"  Dokumentace pro územní řízení - DUR",(IF((E5="Stádium 3"),"  Projektová dokumentace (DOS/DSP)","")))</f>
        <v xml:space="preserve">  Projektová dokumentace (DOS/DSP)</v>
      </c>
      <c r="G5" s="124"/>
      <c r="H5" s="125"/>
      <c r="I5" s="102" t="s">
        <v>22</v>
      </c>
      <c r="J5" s="103"/>
      <c r="K5" s="44" t="s">
        <v>147</v>
      </c>
      <c r="L5" s="27"/>
    </row>
    <row r="6" spans="1:15" s="1" customFormat="1" ht="18" customHeight="1" x14ac:dyDescent="0.2">
      <c r="B6" s="90" t="s">
        <v>18</v>
      </c>
      <c r="C6" s="91"/>
      <c r="D6" s="91"/>
      <c r="E6" s="44" t="s">
        <v>149</v>
      </c>
      <c r="F6" s="104"/>
      <c r="G6" s="104"/>
      <c r="H6" s="105"/>
      <c r="I6" s="102" t="s">
        <v>23</v>
      </c>
      <c r="J6" s="103"/>
      <c r="K6" s="44" t="s">
        <v>148</v>
      </c>
      <c r="L6" s="27"/>
      <c r="O6" s="72"/>
    </row>
    <row r="7" spans="1:15" s="1" customFormat="1" ht="18" customHeight="1" x14ac:dyDescent="0.2">
      <c r="B7" s="126" t="s">
        <v>24</v>
      </c>
      <c r="C7" s="127"/>
      <c r="D7" s="127"/>
      <c r="E7" s="48" t="s">
        <v>145</v>
      </c>
      <c r="F7" s="106" t="s">
        <v>17</v>
      </c>
      <c r="G7" s="107"/>
      <c r="H7" s="108"/>
      <c r="I7" s="134" t="s">
        <v>26</v>
      </c>
      <c r="J7" s="123"/>
      <c r="K7" s="43">
        <v>2022</v>
      </c>
      <c r="L7" s="27"/>
      <c r="O7" s="73"/>
    </row>
    <row r="8" spans="1:15" s="1" customFormat="1" ht="19.5" customHeight="1" thickBot="1" x14ac:dyDescent="0.3">
      <c r="B8" s="109" t="s">
        <v>25</v>
      </c>
      <c r="C8" s="110"/>
      <c r="D8" s="110"/>
      <c r="E8" s="49" t="s">
        <v>146</v>
      </c>
      <c r="F8" s="32" t="s">
        <v>109</v>
      </c>
      <c r="G8" s="111" t="s">
        <v>110</v>
      </c>
      <c r="H8" s="112"/>
      <c r="I8" s="137" t="s">
        <v>16</v>
      </c>
      <c r="J8" s="127"/>
      <c r="K8" s="42" t="s">
        <v>111</v>
      </c>
      <c r="L8" s="28"/>
    </row>
    <row r="9" spans="1:15" s="1" customFormat="1" ht="9.75" customHeight="1" x14ac:dyDescent="0.25">
      <c r="B9" s="132" t="str">
        <f>F2</f>
        <v>Doplnění závor na přejezdu P7871 v km 27,441 trati Hlučín - Opava</v>
      </c>
      <c r="C9" s="133"/>
      <c r="D9" s="133"/>
      <c r="E9" s="133"/>
      <c r="F9" s="133"/>
      <c r="G9" s="133"/>
      <c r="H9" s="133"/>
      <c r="I9" s="133"/>
      <c r="J9" s="133"/>
      <c r="K9" s="76" t="str">
        <f>$I$5</f>
        <v>ISPROFIN:</v>
      </c>
      <c r="L9" s="77" t="str">
        <f>K5</f>
        <v>3273514800</v>
      </c>
    </row>
    <row r="10" spans="1:15" s="1" customFormat="1" ht="15" customHeight="1" x14ac:dyDescent="0.25">
      <c r="B10" s="128" t="s">
        <v>11</v>
      </c>
      <c r="C10" s="120" t="s">
        <v>0</v>
      </c>
      <c r="D10" s="120" t="s">
        <v>1</v>
      </c>
      <c r="E10" s="120" t="s">
        <v>12</v>
      </c>
      <c r="F10" s="130" t="s">
        <v>30</v>
      </c>
      <c r="G10" s="130" t="s">
        <v>2</v>
      </c>
      <c r="H10" s="130" t="s">
        <v>3</v>
      </c>
      <c r="I10" s="120" t="s">
        <v>13</v>
      </c>
      <c r="J10" s="120" t="s">
        <v>14</v>
      </c>
      <c r="K10" s="118" t="s">
        <v>4</v>
      </c>
      <c r="L10" s="119"/>
    </row>
    <row r="11" spans="1:15" s="1" customFormat="1" ht="15" customHeight="1" x14ac:dyDescent="0.25">
      <c r="B11" s="128"/>
      <c r="C11" s="120"/>
      <c r="D11" s="120"/>
      <c r="E11" s="120"/>
      <c r="F11" s="130"/>
      <c r="G11" s="130"/>
      <c r="H11" s="130"/>
      <c r="I11" s="120"/>
      <c r="J11" s="120"/>
      <c r="K11" s="118"/>
      <c r="L11" s="119"/>
    </row>
    <row r="12" spans="1:15" s="1" customFormat="1" ht="12.75" customHeight="1" thickBot="1" x14ac:dyDescent="0.3">
      <c r="B12" s="129"/>
      <c r="C12" s="121"/>
      <c r="D12" s="121"/>
      <c r="E12" s="121"/>
      <c r="F12" s="131"/>
      <c r="G12" s="131"/>
      <c r="H12" s="131"/>
      <c r="I12" s="121"/>
      <c r="J12" s="121"/>
      <c r="K12" s="78" t="s">
        <v>15</v>
      </c>
      <c r="L12" s="79" t="s">
        <v>5</v>
      </c>
    </row>
    <row r="13" spans="1:15" s="1" customFormat="1" ht="15" customHeight="1" thickBot="1" x14ac:dyDescent="0.3">
      <c r="A13" s="74" t="s">
        <v>31</v>
      </c>
      <c r="B13" s="50" t="s">
        <v>20</v>
      </c>
      <c r="C13" s="51">
        <v>0</v>
      </c>
      <c r="D13" s="52"/>
      <c r="E13" s="52"/>
      <c r="F13" s="53" t="s">
        <v>112</v>
      </c>
      <c r="G13" s="51"/>
      <c r="H13" s="51"/>
      <c r="I13" s="51"/>
      <c r="J13" s="51"/>
      <c r="K13" s="51"/>
      <c r="L13" s="54"/>
    </row>
    <row r="14" spans="1:15" s="1" customFormat="1" ht="23.25" thickBot="1" x14ac:dyDescent="0.3">
      <c r="A14" s="1" t="s">
        <v>7</v>
      </c>
      <c r="B14" s="75">
        <f>1+MAX($B$13:B13)</f>
        <v>1</v>
      </c>
      <c r="C14" s="33" t="s">
        <v>113</v>
      </c>
      <c r="D14" s="41">
        <v>900</v>
      </c>
      <c r="E14" s="34">
        <v>2021</v>
      </c>
      <c r="F14" s="36" t="s">
        <v>114</v>
      </c>
      <c r="G14" s="34" t="s">
        <v>115</v>
      </c>
      <c r="H14" s="39">
        <v>740.2</v>
      </c>
      <c r="I14" s="34">
        <v>0</v>
      </c>
      <c r="J14" s="65" t="str">
        <f>IF(I14=0,"",I14*H14)</f>
        <v/>
      </c>
      <c r="K14" s="40"/>
      <c r="L14" s="60">
        <f>ROUND((ROUND(H14,3))*(ROUND(K14,2)),2)</f>
        <v>0</v>
      </c>
    </row>
    <row r="15" spans="1:15" s="1" customFormat="1" ht="12.75" customHeight="1" x14ac:dyDescent="0.25">
      <c r="A15" s="1" t="s">
        <v>6</v>
      </c>
      <c r="B15" s="11"/>
      <c r="F15" s="37" t="s">
        <v>116</v>
      </c>
      <c r="G15" s="5"/>
      <c r="H15" s="5"/>
      <c r="I15" s="5"/>
      <c r="J15" s="5"/>
      <c r="K15" s="5"/>
      <c r="L15" s="12"/>
    </row>
    <row r="16" spans="1:15" s="1" customFormat="1" ht="45" x14ac:dyDescent="0.25">
      <c r="A16" s="1" t="s">
        <v>8</v>
      </c>
      <c r="B16" s="11"/>
      <c r="F16" s="35" t="s">
        <v>117</v>
      </c>
      <c r="G16" s="5"/>
      <c r="H16" s="5"/>
      <c r="I16" s="5"/>
      <c r="J16" s="5"/>
      <c r="K16" s="5"/>
      <c r="L16" s="12"/>
    </row>
    <row r="17" spans="1:12" s="1" customFormat="1" ht="192" thickBot="1" x14ac:dyDescent="0.3">
      <c r="A17" s="1" t="s">
        <v>9</v>
      </c>
      <c r="B17" s="55"/>
      <c r="C17" s="56"/>
      <c r="D17" s="56"/>
      <c r="E17" s="56"/>
      <c r="F17" s="57" t="s">
        <v>118</v>
      </c>
      <c r="G17" s="58"/>
      <c r="H17" s="58"/>
      <c r="I17" s="58"/>
      <c r="J17" s="58"/>
      <c r="K17" s="58"/>
      <c r="L17" s="59"/>
    </row>
    <row r="18" spans="1:12" s="1" customFormat="1" ht="23.25" thickBot="1" x14ac:dyDescent="0.3">
      <c r="A18" s="1" t="s">
        <v>7</v>
      </c>
      <c r="B18" s="75">
        <f>1+MAX($B$13:B17)</f>
        <v>2</v>
      </c>
      <c r="C18" s="33" t="s">
        <v>119</v>
      </c>
      <c r="D18" s="41">
        <v>905</v>
      </c>
      <c r="E18" s="34">
        <v>2021</v>
      </c>
      <c r="F18" s="36" t="s">
        <v>120</v>
      </c>
      <c r="G18" s="34" t="s">
        <v>115</v>
      </c>
      <c r="H18" s="39">
        <v>74.400000000000006</v>
      </c>
      <c r="I18" s="34">
        <v>0</v>
      </c>
      <c r="J18" s="92" t="str">
        <f>IF(I18=0,"",I18*H18)</f>
        <v/>
      </c>
      <c r="K18" s="40"/>
      <c r="L18" s="93">
        <f>ROUND((ROUND(H18,3))*(ROUND(K18,2)),2)</f>
        <v>0</v>
      </c>
    </row>
    <row r="19" spans="1:12" s="1" customFormat="1" ht="12.75" customHeight="1" x14ac:dyDescent="0.25">
      <c r="A19" s="1" t="s">
        <v>6</v>
      </c>
      <c r="B19" s="11"/>
      <c r="F19" s="37" t="s">
        <v>116</v>
      </c>
      <c r="G19" s="5"/>
      <c r="H19" s="5"/>
      <c r="I19" s="5"/>
      <c r="J19" s="5"/>
      <c r="K19" s="5"/>
      <c r="L19" s="12"/>
    </row>
    <row r="20" spans="1:12" s="1" customFormat="1" ht="45" x14ac:dyDescent="0.25">
      <c r="A20" s="1" t="s">
        <v>8</v>
      </c>
      <c r="B20" s="11"/>
      <c r="F20" s="35" t="s">
        <v>121</v>
      </c>
      <c r="G20" s="5"/>
      <c r="H20" s="5"/>
      <c r="I20" s="5"/>
      <c r="J20" s="5"/>
      <c r="K20" s="5"/>
      <c r="L20" s="12"/>
    </row>
    <row r="21" spans="1:12" s="1" customFormat="1" ht="180.75" thickBot="1" x14ac:dyDescent="0.3">
      <c r="A21" s="1" t="s">
        <v>9</v>
      </c>
      <c r="B21" s="13"/>
      <c r="C21" s="9"/>
      <c r="D21" s="9"/>
      <c r="E21" s="9"/>
      <c r="F21" s="38" t="s">
        <v>122</v>
      </c>
      <c r="G21" s="6"/>
      <c r="H21" s="6"/>
      <c r="I21" s="6"/>
      <c r="J21" s="6"/>
      <c r="K21" s="6"/>
      <c r="L21" s="14"/>
    </row>
    <row r="22" spans="1:12" ht="13.5" thickBot="1" x14ac:dyDescent="0.25">
      <c r="A22" s="94" t="s">
        <v>34</v>
      </c>
      <c r="B22" s="95" t="s">
        <v>123</v>
      </c>
      <c r="C22" s="96" t="s">
        <v>124</v>
      </c>
      <c r="D22" s="97"/>
      <c r="E22" s="97"/>
      <c r="F22" s="98" t="s">
        <v>112</v>
      </c>
      <c r="G22" s="96"/>
      <c r="H22" s="96"/>
      <c r="I22" s="96"/>
      <c r="J22" s="96"/>
      <c r="K22" s="96"/>
      <c r="L22" s="99">
        <f>SUM(L14:L21)</f>
        <v>0</v>
      </c>
    </row>
    <row r="23" spans="1:12" ht="13.5" thickBot="1" x14ac:dyDescent="0.25">
      <c r="A23" s="74" t="s">
        <v>31</v>
      </c>
      <c r="B23" s="50" t="s">
        <v>20</v>
      </c>
      <c r="C23" s="51">
        <v>1</v>
      </c>
      <c r="D23" s="52"/>
      <c r="E23" s="52"/>
      <c r="F23" s="53" t="s">
        <v>125</v>
      </c>
      <c r="G23" s="51"/>
      <c r="H23" s="51"/>
      <c r="I23" s="51"/>
      <c r="J23" s="51"/>
      <c r="K23" s="51"/>
      <c r="L23" s="54"/>
    </row>
    <row r="24" spans="1:12" ht="13.5" customHeight="1" thickBot="1" x14ac:dyDescent="0.25">
      <c r="A24" s="1" t="s">
        <v>7</v>
      </c>
      <c r="B24" s="75">
        <f>1+MAX($B$13:B23)</f>
        <v>3</v>
      </c>
      <c r="C24" s="33" t="s">
        <v>126</v>
      </c>
      <c r="D24" s="41"/>
      <c r="E24" s="34" t="s">
        <v>127</v>
      </c>
      <c r="F24" s="36" t="s">
        <v>128</v>
      </c>
      <c r="G24" s="34" t="s">
        <v>129</v>
      </c>
      <c r="H24" s="39">
        <v>370.1</v>
      </c>
      <c r="I24" s="34">
        <v>0</v>
      </c>
      <c r="J24" s="92" t="str">
        <f>IF(I24=0,"",I24*H24)</f>
        <v/>
      </c>
      <c r="K24" s="40"/>
      <c r="L24" s="93">
        <f>ROUND((ROUND(H24,3))*(ROUND(K24,2)),2)</f>
        <v>0</v>
      </c>
    </row>
    <row r="25" spans="1:12" ht="12.75" customHeight="1" x14ac:dyDescent="0.2">
      <c r="A25" s="1" t="s">
        <v>6</v>
      </c>
      <c r="B25" s="11"/>
      <c r="C25" s="1"/>
      <c r="D25" s="1"/>
      <c r="E25" s="1"/>
      <c r="F25" s="37"/>
      <c r="G25" s="5"/>
      <c r="H25" s="5"/>
      <c r="I25" s="5"/>
      <c r="J25" s="5"/>
      <c r="K25" s="5"/>
      <c r="L25" s="12"/>
    </row>
    <row r="26" spans="1:12" ht="12.75" customHeight="1" x14ac:dyDescent="0.2">
      <c r="A26" s="1" t="s">
        <v>8</v>
      </c>
      <c r="B26" s="11"/>
      <c r="C26" s="1"/>
      <c r="D26" s="1"/>
      <c r="E26" s="1"/>
      <c r="F26" s="35" t="s">
        <v>130</v>
      </c>
      <c r="G26" s="5"/>
      <c r="H26" s="5"/>
      <c r="I26" s="5"/>
      <c r="J26" s="5"/>
      <c r="K26" s="5"/>
      <c r="L26" s="12"/>
    </row>
    <row r="27" spans="1:12" ht="270.75" thickBot="1" x14ac:dyDescent="0.25">
      <c r="A27" s="1" t="s">
        <v>9</v>
      </c>
      <c r="B27" s="13"/>
      <c r="C27" s="9"/>
      <c r="D27" s="9"/>
      <c r="E27" s="9"/>
      <c r="F27" s="38" t="s">
        <v>131</v>
      </c>
      <c r="G27" s="6"/>
      <c r="H27" s="6"/>
      <c r="I27" s="6"/>
      <c r="J27" s="6"/>
      <c r="K27" s="6"/>
      <c r="L27" s="14"/>
    </row>
    <row r="28" spans="1:12" ht="13.5" customHeight="1" thickBot="1" x14ac:dyDescent="0.25">
      <c r="A28" s="1" t="s">
        <v>7</v>
      </c>
      <c r="B28" s="75">
        <f>1+MAX($B$13:B27)</f>
        <v>4</v>
      </c>
      <c r="C28" s="33" t="s">
        <v>132</v>
      </c>
      <c r="D28" s="41"/>
      <c r="E28" s="34" t="s">
        <v>127</v>
      </c>
      <c r="F28" s="36" t="s">
        <v>133</v>
      </c>
      <c r="G28" s="34" t="s">
        <v>129</v>
      </c>
      <c r="H28" s="39">
        <v>423.34</v>
      </c>
      <c r="I28" s="34">
        <v>0</v>
      </c>
      <c r="J28" s="92" t="str">
        <f>IF(I28=0,"",I28*H28)</f>
        <v/>
      </c>
      <c r="K28" s="40"/>
      <c r="L28" s="93">
        <f>ROUND((ROUND(H28,3))*(ROUND(K28,2)),2)</f>
        <v>0</v>
      </c>
    </row>
    <row r="29" spans="1:12" ht="12.75" customHeight="1" x14ac:dyDescent="0.2">
      <c r="A29" s="1" t="s">
        <v>6</v>
      </c>
      <c r="B29" s="11"/>
      <c r="C29" s="1"/>
      <c r="D29" s="1"/>
      <c r="E29" s="1"/>
      <c r="F29" s="37"/>
      <c r="G29" s="5"/>
      <c r="H29" s="5"/>
      <c r="I29" s="5"/>
      <c r="J29" s="5"/>
      <c r="K29" s="5"/>
      <c r="L29" s="12"/>
    </row>
    <row r="30" spans="1:12" ht="12.75" customHeight="1" x14ac:dyDescent="0.2">
      <c r="A30" s="1" t="s">
        <v>8</v>
      </c>
      <c r="B30" s="11"/>
      <c r="C30" s="1"/>
      <c r="D30" s="1"/>
      <c r="E30" s="1"/>
      <c r="F30" s="35" t="s">
        <v>134</v>
      </c>
      <c r="G30" s="5"/>
      <c r="H30" s="5"/>
      <c r="I30" s="5"/>
      <c r="J30" s="5"/>
      <c r="K30" s="5"/>
      <c r="L30" s="12"/>
    </row>
    <row r="31" spans="1:12" ht="180.75" thickBot="1" x14ac:dyDescent="0.25">
      <c r="A31" s="1" t="s">
        <v>9</v>
      </c>
      <c r="B31" s="13"/>
      <c r="C31" s="9"/>
      <c r="D31" s="9"/>
      <c r="E31" s="9"/>
      <c r="F31" s="38" t="s">
        <v>135</v>
      </c>
      <c r="G31" s="6"/>
      <c r="H31" s="6"/>
      <c r="I31" s="6"/>
      <c r="J31" s="6"/>
      <c r="K31" s="6"/>
      <c r="L31" s="14"/>
    </row>
    <row r="32" spans="1:12" ht="13.5" thickBot="1" x14ac:dyDescent="0.25">
      <c r="A32" s="94" t="s">
        <v>34</v>
      </c>
      <c r="B32" s="95" t="s">
        <v>123</v>
      </c>
      <c r="C32" s="96" t="s">
        <v>124</v>
      </c>
      <c r="D32" s="97"/>
      <c r="E32" s="97"/>
      <c r="F32" s="98" t="s">
        <v>125</v>
      </c>
      <c r="G32" s="96"/>
      <c r="H32" s="96"/>
      <c r="I32" s="96"/>
      <c r="J32" s="96"/>
      <c r="K32" s="96"/>
      <c r="L32" s="99">
        <f>SUM(L24:L31)</f>
        <v>0</v>
      </c>
    </row>
    <row r="33" spans="1:12" ht="13.5" thickBot="1" x14ac:dyDescent="0.25">
      <c r="A33" s="74" t="s">
        <v>31</v>
      </c>
      <c r="B33" s="50" t="s">
        <v>20</v>
      </c>
      <c r="C33" s="51">
        <v>9</v>
      </c>
      <c r="D33" s="52"/>
      <c r="E33" s="52"/>
      <c r="F33" s="53" t="s">
        <v>136</v>
      </c>
      <c r="G33" s="51"/>
      <c r="H33" s="51"/>
      <c r="I33" s="51"/>
      <c r="J33" s="51"/>
      <c r="K33" s="51"/>
      <c r="L33" s="54"/>
    </row>
    <row r="34" spans="1:12" ht="13.5" customHeight="1" thickBot="1" x14ac:dyDescent="0.25">
      <c r="A34" s="1" t="s">
        <v>7</v>
      </c>
      <c r="B34" s="75">
        <f>1+MAX($B$13:B33)</f>
        <v>5</v>
      </c>
      <c r="C34" s="33" t="s">
        <v>137</v>
      </c>
      <c r="D34" s="41"/>
      <c r="E34" s="34" t="s">
        <v>127</v>
      </c>
      <c r="F34" s="36" t="s">
        <v>138</v>
      </c>
      <c r="G34" s="34" t="s">
        <v>129</v>
      </c>
      <c r="H34" s="39">
        <v>5.76</v>
      </c>
      <c r="I34" s="34">
        <v>0</v>
      </c>
      <c r="J34" s="92" t="str">
        <f>IF(I34=0,"",I34*H34)</f>
        <v/>
      </c>
      <c r="K34" s="40"/>
      <c r="L34" s="93">
        <f>ROUND((ROUND(H34,3))*(ROUND(K34,2)),2)</f>
        <v>0</v>
      </c>
    </row>
    <row r="35" spans="1:12" ht="12.75" customHeight="1" x14ac:dyDescent="0.2">
      <c r="A35" s="1" t="s">
        <v>6</v>
      </c>
      <c r="B35" s="11"/>
      <c r="C35" s="1"/>
      <c r="D35" s="1"/>
      <c r="E35" s="1"/>
      <c r="F35" s="37"/>
      <c r="G35" s="5"/>
      <c r="H35" s="5"/>
      <c r="I35" s="5"/>
      <c r="J35" s="5"/>
      <c r="K35" s="5"/>
      <c r="L35" s="12"/>
    </row>
    <row r="36" spans="1:12" ht="12.75" customHeight="1" x14ac:dyDescent="0.2">
      <c r="A36" s="1" t="s">
        <v>8</v>
      </c>
      <c r="B36" s="11"/>
      <c r="C36" s="1"/>
      <c r="D36" s="1"/>
      <c r="E36" s="1"/>
      <c r="F36" s="35" t="s">
        <v>139</v>
      </c>
      <c r="G36" s="5"/>
      <c r="H36" s="5"/>
      <c r="I36" s="5"/>
      <c r="J36" s="5"/>
      <c r="K36" s="5"/>
      <c r="L36" s="12"/>
    </row>
    <row r="37" spans="1:12" ht="90.75" thickBot="1" x14ac:dyDescent="0.25">
      <c r="A37" s="1" t="s">
        <v>9</v>
      </c>
      <c r="B37" s="13"/>
      <c r="C37" s="9"/>
      <c r="D37" s="9"/>
      <c r="E37" s="9"/>
      <c r="F37" s="38" t="s">
        <v>140</v>
      </c>
      <c r="G37" s="6"/>
      <c r="H37" s="6"/>
      <c r="I37" s="6"/>
      <c r="J37" s="6"/>
      <c r="K37" s="6"/>
      <c r="L37" s="14"/>
    </row>
    <row r="38" spans="1:12" ht="13.5" customHeight="1" thickBot="1" x14ac:dyDescent="0.25">
      <c r="A38" s="1" t="s">
        <v>7</v>
      </c>
      <c r="B38" s="75">
        <f>1+MAX($B$13:B37)</f>
        <v>6</v>
      </c>
      <c r="C38" s="33" t="s">
        <v>141</v>
      </c>
      <c r="D38" s="41"/>
      <c r="E38" s="34" t="s">
        <v>127</v>
      </c>
      <c r="F38" s="36" t="s">
        <v>142</v>
      </c>
      <c r="G38" s="34" t="s">
        <v>129</v>
      </c>
      <c r="H38" s="39">
        <v>24</v>
      </c>
      <c r="I38" s="34">
        <v>0</v>
      </c>
      <c r="J38" s="92" t="str">
        <f>IF(I38=0,"",I38*H38)</f>
        <v/>
      </c>
      <c r="K38" s="40"/>
      <c r="L38" s="93">
        <f>ROUND((ROUND(H38,3))*(ROUND(K38,2)),2)</f>
        <v>0</v>
      </c>
    </row>
    <row r="39" spans="1:12" ht="12.75" customHeight="1" x14ac:dyDescent="0.2">
      <c r="A39" s="1" t="s">
        <v>6</v>
      </c>
      <c r="B39" s="11"/>
      <c r="C39" s="1"/>
      <c r="D39" s="1"/>
      <c r="E39" s="1"/>
      <c r="F39" s="37"/>
      <c r="G39" s="5"/>
      <c r="H39" s="5"/>
      <c r="I39" s="5"/>
      <c r="J39" s="5"/>
      <c r="K39" s="5"/>
      <c r="L39" s="12"/>
    </row>
    <row r="40" spans="1:12" ht="12.75" customHeight="1" x14ac:dyDescent="0.2">
      <c r="A40" s="1" t="s">
        <v>8</v>
      </c>
      <c r="B40" s="11"/>
      <c r="C40" s="1"/>
      <c r="D40" s="1"/>
      <c r="E40" s="1"/>
      <c r="F40" s="35" t="s">
        <v>143</v>
      </c>
      <c r="G40" s="5"/>
      <c r="H40" s="5"/>
      <c r="I40" s="5"/>
      <c r="J40" s="5"/>
      <c r="K40" s="5"/>
      <c r="L40" s="12"/>
    </row>
    <row r="41" spans="1:12" ht="90.75" thickBot="1" x14ac:dyDescent="0.25">
      <c r="A41" s="1" t="s">
        <v>9</v>
      </c>
      <c r="B41" s="13"/>
      <c r="C41" s="9"/>
      <c r="D41" s="9"/>
      <c r="E41" s="9"/>
      <c r="F41" s="38" t="s">
        <v>140</v>
      </c>
      <c r="G41" s="6"/>
      <c r="H41" s="6"/>
      <c r="I41" s="6"/>
      <c r="J41" s="6"/>
      <c r="K41" s="6"/>
      <c r="L41" s="14"/>
    </row>
    <row r="42" spans="1:12" ht="13.5" thickBot="1" x14ac:dyDescent="0.25">
      <c r="A42" s="94" t="s">
        <v>34</v>
      </c>
      <c r="B42" s="95" t="s">
        <v>123</v>
      </c>
      <c r="C42" s="96" t="s">
        <v>124</v>
      </c>
      <c r="D42" s="97"/>
      <c r="E42" s="97"/>
      <c r="F42" s="98" t="s">
        <v>136</v>
      </c>
      <c r="G42" s="96"/>
      <c r="H42" s="96"/>
      <c r="I42" s="96"/>
      <c r="J42" s="96"/>
      <c r="K42" s="96"/>
      <c r="L42" s="99">
        <f>SUM(L34:L41)</f>
        <v>0</v>
      </c>
    </row>
  </sheetData>
  <sheetProtection password="ED72" sheet="1" objects="1" scenarios="1" formatCells="0" formatColumns="0" formatRows="0" insertColumns="0" insertRows="0" deleteColumns="0" deleteRows="0" sort="0" autoFilter="0"/>
  <autoFilter ref="A12:L12" xr:uid="{00000000-0009-0000-0000-000000000000}"/>
  <mergeCells count="29">
    <mergeCell ref="G10:G12"/>
    <mergeCell ref="E10:E12"/>
    <mergeCell ref="I8:J8"/>
    <mergeCell ref="B2:C2"/>
    <mergeCell ref="I2:J2"/>
    <mergeCell ref="F10:F12"/>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K3:L3"/>
    <mergeCell ref="I6:J6"/>
    <mergeCell ref="F6:H6"/>
    <mergeCell ref="F7:H7"/>
    <mergeCell ref="B8:D8"/>
    <mergeCell ref="G8:H8"/>
    <mergeCell ref="D3:E3"/>
  </mergeCells>
  <conditionalFormatting sqref="F6">
    <cfRule type="expression" dxfId="115" priority="1829">
      <formula>$E$5="Ostatní"</formula>
    </cfRule>
    <cfRule type="expression" dxfId="114" priority="1831">
      <formula>$E$6="Ostatní"</formula>
    </cfRule>
  </conditionalFormatting>
  <conditionalFormatting sqref="F2">
    <cfRule type="expression" dxfId="113" priority="1827">
      <formula>IF($F$2="Název stavby","Vybarvit",IF($F$2="","Vybarvit",""))="Vybarvit"</formula>
    </cfRule>
  </conditionalFormatting>
  <conditionalFormatting sqref="D3">
    <cfRule type="expression" dxfId="112" priority="1826">
      <formula>IF($D$3="SO XX-XX-XX","Vybarvit",IF($D$3="","Vybarvit",""))="Vybarvit"</formula>
    </cfRule>
  </conditionalFormatting>
  <conditionalFormatting sqref="F3">
    <cfRule type="expression" dxfId="111" priority="1825">
      <formula>IF($F$3="Název SO/PS","Vybarvit",IF($F$3="","Vybarvit",""))="Vybarvit"</formula>
    </cfRule>
  </conditionalFormatting>
  <conditionalFormatting sqref="F8">
    <cfRule type="expression" dxfId="110" priority="1824">
      <formula>IF($F$8="Obchodní název firmy/společnosti, v případě fyzické osoby podnikající  IČO","Vybarvit",IF($F$8="","Vybarvit",""))="Vybarvit"</formula>
    </cfRule>
  </conditionalFormatting>
  <conditionalFormatting sqref="G8:H8">
    <cfRule type="expression" dxfId="109" priority="1823">
      <formula>IF($G$8="Titul Jméno Příjmení","Vybarvit",IF($G$8="","Vybarvit",""))="Vybarvit"</formula>
    </cfRule>
  </conditionalFormatting>
  <conditionalFormatting sqref="K8">
    <cfRule type="expression" dxfId="108" priority="1798">
      <formula>$K$8=""</formula>
    </cfRule>
  </conditionalFormatting>
  <conditionalFormatting sqref="K7">
    <cfRule type="expression" dxfId="107" priority="1797">
      <formula>$K$7=""</formula>
    </cfRule>
  </conditionalFormatting>
  <conditionalFormatting sqref="K6">
    <cfRule type="expression" dxfId="106" priority="1796">
      <formula>$K$6=""</formula>
    </cfRule>
  </conditionalFormatting>
  <conditionalFormatting sqref="K5">
    <cfRule type="expression" dxfId="105" priority="1795">
      <formula>$K$5=""</formula>
    </cfRule>
  </conditionalFormatting>
  <conditionalFormatting sqref="K4">
    <cfRule type="expression" dxfId="104" priority="1794">
      <formula>$K$4=""</formula>
    </cfRule>
  </conditionalFormatting>
  <conditionalFormatting sqref="L4">
    <cfRule type="expression" dxfId="103" priority="1793">
      <formula>$L$4=""</formula>
    </cfRule>
  </conditionalFormatting>
  <conditionalFormatting sqref="E8">
    <cfRule type="expression" dxfId="102" priority="1792">
      <formula>$E$8=""</formula>
    </cfRule>
  </conditionalFormatting>
  <conditionalFormatting sqref="E7">
    <cfRule type="expression" dxfId="101" priority="1791">
      <formula>$E$7=""</formula>
    </cfRule>
  </conditionalFormatting>
  <conditionalFormatting sqref="E6">
    <cfRule type="expression" dxfId="100" priority="1790">
      <formula>$E$6=""</formula>
    </cfRule>
  </conditionalFormatting>
  <conditionalFormatting sqref="E5">
    <cfRule type="expression" dxfId="99" priority="1789">
      <formula>$E$5=""</formula>
    </cfRule>
  </conditionalFormatting>
  <conditionalFormatting sqref="C14">
    <cfRule type="expression" dxfId="98" priority="1786">
      <formula>C14=""</formula>
    </cfRule>
  </conditionalFormatting>
  <conditionalFormatting sqref="E14">
    <cfRule type="expression" dxfId="97" priority="1785">
      <formula>E14=""</formula>
    </cfRule>
  </conditionalFormatting>
  <conditionalFormatting sqref="F14">
    <cfRule type="expression" dxfId="96" priority="1784">
      <formula>IF(F14="Název položky","Vyznačit",IF(F14="","Vyznačit",""))="Vyznačit"</formula>
    </cfRule>
  </conditionalFormatting>
  <conditionalFormatting sqref="F15">
    <cfRule type="expression" dxfId="95" priority="1783">
      <formula>IF(F15="popis položky","Vyznačit",IF(F15="","Vyznačit",""))="Vyznačit"</formula>
    </cfRule>
  </conditionalFormatting>
  <conditionalFormatting sqref="F16">
    <cfRule type="expression" dxfId="94" priority="1782">
      <formula>IF(F16="výkaz výměr","Vyznačit",IF(F16="","Vyznačit",""))="Vyznačit"</formula>
    </cfRule>
  </conditionalFormatting>
  <conditionalFormatting sqref="F17">
    <cfRule type="expression" dxfId="93" priority="1781">
      <formula>IF(F17="Technická specifikace","Vyznačit",IF(F17="","Vyznačit",""))="Vyznačit"</formula>
    </cfRule>
  </conditionalFormatting>
  <conditionalFormatting sqref="G14">
    <cfRule type="expression" dxfId="92" priority="1780">
      <formula>G14=""</formula>
    </cfRule>
  </conditionalFormatting>
  <conditionalFormatting sqref="H14">
    <cfRule type="expression" dxfId="91" priority="1779">
      <formula>H14=""</formula>
    </cfRule>
  </conditionalFormatting>
  <conditionalFormatting sqref="I14">
    <cfRule type="expression" dxfId="90" priority="1778">
      <formula>I14=""</formula>
    </cfRule>
  </conditionalFormatting>
  <conditionalFormatting sqref="J14">
    <cfRule type="expression" dxfId="89" priority="1777">
      <formula>J14=""</formula>
    </cfRule>
  </conditionalFormatting>
  <conditionalFormatting sqref="K14">
    <cfRule type="expression" dxfId="88" priority="1776">
      <formula>K14=""</formula>
    </cfRule>
  </conditionalFormatting>
  <conditionalFormatting sqref="D14">
    <cfRule type="expression" dxfId="87" priority="1775">
      <formula>D14=""</formula>
    </cfRule>
  </conditionalFormatting>
  <conditionalFormatting sqref="C13">
    <cfRule type="expression" dxfId="86" priority="1297">
      <formula>C13=""</formula>
    </cfRule>
  </conditionalFormatting>
  <conditionalFormatting sqref="F13">
    <cfRule type="expression" dxfId="85" priority="1296">
      <formula>F13="Doplnit název dílu a ve sloupci C číslo dílu"</formula>
    </cfRule>
  </conditionalFormatting>
  <conditionalFormatting sqref="E4">
    <cfRule type="expression" dxfId="84" priority="391">
      <formula>$E$6=""</formula>
    </cfRule>
  </conditionalFormatting>
  <conditionalFormatting sqref="C18">
    <cfRule type="expression" dxfId="83" priority="70">
      <formula>C18=""</formula>
    </cfRule>
  </conditionalFormatting>
  <conditionalFormatting sqref="E18">
    <cfRule type="expression" dxfId="82" priority="69">
      <formula>E18=""</formula>
    </cfRule>
  </conditionalFormatting>
  <conditionalFormatting sqref="F18">
    <cfRule type="expression" dxfId="81" priority="68">
      <formula>F18=""</formula>
    </cfRule>
  </conditionalFormatting>
  <conditionalFormatting sqref="F19">
    <cfRule type="expression" dxfId="80" priority="67">
      <formula>F19=""</formula>
    </cfRule>
  </conditionalFormatting>
  <conditionalFormatting sqref="F20">
    <cfRule type="expression" dxfId="79" priority="66">
      <formula>F20=""</formula>
    </cfRule>
  </conditionalFormatting>
  <conditionalFormatting sqref="F21">
    <cfRule type="expression" dxfId="78" priority="65">
      <formula>F21=""</formula>
    </cfRule>
  </conditionalFormatting>
  <conditionalFormatting sqref="G18">
    <cfRule type="expression" dxfId="77" priority="64">
      <formula>G18=""</formula>
    </cfRule>
  </conditionalFormatting>
  <conditionalFormatting sqref="H18">
    <cfRule type="expression" dxfId="76" priority="63">
      <formula>H18=""</formula>
    </cfRule>
  </conditionalFormatting>
  <conditionalFormatting sqref="I18">
    <cfRule type="expression" dxfId="75" priority="62">
      <formula>I18=""</formula>
    </cfRule>
  </conditionalFormatting>
  <conditionalFormatting sqref="J18">
    <cfRule type="expression" dxfId="74" priority="61">
      <formula>J18=""</formula>
    </cfRule>
  </conditionalFormatting>
  <conditionalFormatting sqref="K18">
    <cfRule type="expression" dxfId="73" priority="60">
      <formula>K18=""</formula>
    </cfRule>
  </conditionalFormatting>
  <conditionalFormatting sqref="D18">
    <cfRule type="expression" dxfId="72" priority="59">
      <formula>D18=""</formula>
    </cfRule>
  </conditionalFormatting>
  <conditionalFormatting sqref="C22">
    <cfRule type="expression" dxfId="71" priority="58">
      <formula>C22=""</formula>
    </cfRule>
  </conditionalFormatting>
  <conditionalFormatting sqref="F22">
    <cfRule type="expression" dxfId="70" priority="57">
      <formula>F22="Doplnit název dílu a ve sloupci C číslo dílu"</formula>
    </cfRule>
  </conditionalFormatting>
  <conditionalFormatting sqref="C23">
    <cfRule type="expression" dxfId="69" priority="56">
      <formula>C23=""</formula>
    </cfRule>
  </conditionalFormatting>
  <conditionalFormatting sqref="F23">
    <cfRule type="expression" dxfId="68" priority="55">
      <formula>F23="Doplnit název dílu a ve sloupci C číslo dílu"</formula>
    </cfRule>
  </conditionalFormatting>
  <conditionalFormatting sqref="C24">
    <cfRule type="expression" dxfId="67" priority="54">
      <formula>C24=""</formula>
    </cfRule>
  </conditionalFormatting>
  <conditionalFormatting sqref="E24">
    <cfRule type="expression" dxfId="66" priority="53">
      <formula>E24=""</formula>
    </cfRule>
  </conditionalFormatting>
  <conditionalFormatting sqref="F24">
    <cfRule type="expression" dxfId="65" priority="52">
      <formula>F24=""</formula>
    </cfRule>
  </conditionalFormatting>
  <conditionalFormatting sqref="F25">
    <cfRule type="expression" dxfId="64" priority="51">
      <formula>F25=""</formula>
    </cfRule>
  </conditionalFormatting>
  <conditionalFormatting sqref="F26">
    <cfRule type="expression" dxfId="63" priority="50">
      <formula>F26=""</formula>
    </cfRule>
  </conditionalFormatting>
  <conditionalFormatting sqref="F27">
    <cfRule type="expression" dxfId="62" priority="49">
      <formula>F27=""</formula>
    </cfRule>
  </conditionalFormatting>
  <conditionalFormatting sqref="G24">
    <cfRule type="expression" dxfId="61" priority="48">
      <formula>G24=""</formula>
    </cfRule>
  </conditionalFormatting>
  <conditionalFormatting sqref="H24">
    <cfRule type="expression" dxfId="60" priority="47">
      <formula>H24=""</formula>
    </cfRule>
  </conditionalFormatting>
  <conditionalFormatting sqref="I24">
    <cfRule type="expression" dxfId="59" priority="46">
      <formula>I24=""</formula>
    </cfRule>
  </conditionalFormatting>
  <conditionalFormatting sqref="J24">
    <cfRule type="expression" dxfId="58" priority="45">
      <formula>J24=""</formula>
    </cfRule>
  </conditionalFormatting>
  <conditionalFormatting sqref="K24">
    <cfRule type="expression" dxfId="57" priority="44">
      <formula>K24=""</formula>
    </cfRule>
  </conditionalFormatting>
  <conditionalFormatting sqref="D24">
    <cfRule type="expression" dxfId="56" priority="43">
      <formula>D24=""</formula>
    </cfRule>
  </conditionalFormatting>
  <conditionalFormatting sqref="C28">
    <cfRule type="expression" dxfId="55" priority="42">
      <formula>C28=""</formula>
    </cfRule>
  </conditionalFormatting>
  <conditionalFormatting sqref="E28">
    <cfRule type="expression" dxfId="54" priority="41">
      <formula>E28=""</formula>
    </cfRule>
  </conditionalFormatting>
  <conditionalFormatting sqref="F28">
    <cfRule type="expression" dxfId="53" priority="40">
      <formula>F28=""</formula>
    </cfRule>
  </conditionalFormatting>
  <conditionalFormatting sqref="F29">
    <cfRule type="expression" dxfId="52" priority="39">
      <formula>F29=""</formula>
    </cfRule>
  </conditionalFormatting>
  <conditionalFormatting sqref="F30">
    <cfRule type="expression" dxfId="51" priority="38">
      <formula>F30=""</formula>
    </cfRule>
  </conditionalFormatting>
  <conditionalFormatting sqref="F31">
    <cfRule type="expression" dxfId="50" priority="37">
      <formula>F31=""</formula>
    </cfRule>
  </conditionalFormatting>
  <conditionalFormatting sqref="G28">
    <cfRule type="expression" dxfId="49" priority="36">
      <formula>G28=""</formula>
    </cfRule>
  </conditionalFormatting>
  <conditionalFormatting sqref="H28">
    <cfRule type="expression" dxfId="48" priority="35">
      <formula>H28=""</formula>
    </cfRule>
  </conditionalFormatting>
  <conditionalFormatting sqref="I28">
    <cfRule type="expression" dxfId="47" priority="34">
      <formula>I28=""</formula>
    </cfRule>
  </conditionalFormatting>
  <conditionalFormatting sqref="J28">
    <cfRule type="expression" dxfId="46" priority="33">
      <formula>J28=""</formula>
    </cfRule>
  </conditionalFormatting>
  <conditionalFormatting sqref="K28">
    <cfRule type="expression" dxfId="45" priority="32">
      <formula>K28=""</formula>
    </cfRule>
  </conditionalFormatting>
  <conditionalFormatting sqref="D28">
    <cfRule type="expression" dxfId="44" priority="31">
      <formula>D28=""</formula>
    </cfRule>
  </conditionalFormatting>
  <conditionalFormatting sqref="C32">
    <cfRule type="expression" dxfId="43" priority="30">
      <formula>C32=""</formula>
    </cfRule>
  </conditionalFormatting>
  <conditionalFormatting sqref="F32">
    <cfRule type="expression" dxfId="42" priority="29">
      <formula>F32="Doplnit název dílu a ve sloupci C číslo dílu"</formula>
    </cfRule>
  </conditionalFormatting>
  <conditionalFormatting sqref="C33">
    <cfRule type="expression" dxfId="41" priority="28">
      <formula>C33=""</formula>
    </cfRule>
  </conditionalFormatting>
  <conditionalFormatting sqref="F33">
    <cfRule type="expression" dxfId="40" priority="27">
      <formula>F33="Doplnit název dílu a ve sloupci C číslo dílu"</formula>
    </cfRule>
  </conditionalFormatting>
  <conditionalFormatting sqref="C34">
    <cfRule type="expression" dxfId="39" priority="26">
      <formula>C34=""</formula>
    </cfRule>
  </conditionalFormatting>
  <conditionalFormatting sqref="E34">
    <cfRule type="expression" dxfId="38" priority="25">
      <formula>E34=""</formula>
    </cfRule>
  </conditionalFormatting>
  <conditionalFormatting sqref="F34">
    <cfRule type="expression" dxfId="37" priority="24">
      <formula>F34=""</formula>
    </cfRule>
  </conditionalFormatting>
  <conditionalFormatting sqref="F35">
    <cfRule type="expression" dxfId="36" priority="23">
      <formula>F35=""</formula>
    </cfRule>
  </conditionalFormatting>
  <conditionalFormatting sqref="F36">
    <cfRule type="expression" dxfId="35" priority="22">
      <formula>F36=""</formula>
    </cfRule>
  </conditionalFormatting>
  <conditionalFormatting sqref="F37">
    <cfRule type="expression" dxfId="34" priority="21">
      <formula>F37=""</formula>
    </cfRule>
  </conditionalFormatting>
  <conditionalFormatting sqref="G34">
    <cfRule type="expression" dxfId="33" priority="20">
      <formula>G34=""</formula>
    </cfRule>
  </conditionalFormatting>
  <conditionalFormatting sqref="H34">
    <cfRule type="expression" dxfId="32" priority="19">
      <formula>H34=""</formula>
    </cfRule>
  </conditionalFormatting>
  <conditionalFormatting sqref="I34">
    <cfRule type="expression" dxfId="31" priority="18">
      <formula>I34=""</formula>
    </cfRule>
  </conditionalFormatting>
  <conditionalFormatting sqref="J34">
    <cfRule type="expression" dxfId="30" priority="17">
      <formula>J34=""</formula>
    </cfRule>
  </conditionalFormatting>
  <conditionalFormatting sqref="K34">
    <cfRule type="expression" dxfId="29" priority="16">
      <formula>K34=""</formula>
    </cfRule>
  </conditionalFormatting>
  <conditionalFormatting sqref="D34">
    <cfRule type="expression" dxfId="28" priority="15">
      <formula>D34=""</formula>
    </cfRule>
  </conditionalFormatting>
  <conditionalFormatting sqref="C38">
    <cfRule type="expression" dxfId="27" priority="14">
      <formula>C38=""</formula>
    </cfRule>
  </conditionalFormatting>
  <conditionalFormatting sqref="E38">
    <cfRule type="expression" dxfId="26" priority="13">
      <formula>E38=""</formula>
    </cfRule>
  </conditionalFormatting>
  <conditionalFormatting sqref="F38">
    <cfRule type="expression" dxfId="25" priority="12">
      <formula>F38=""</formula>
    </cfRule>
  </conditionalFormatting>
  <conditionalFormatting sqref="F39">
    <cfRule type="expression" dxfId="24" priority="11">
      <formula>F39=""</formula>
    </cfRule>
  </conditionalFormatting>
  <conditionalFormatting sqref="F40">
    <cfRule type="expression" dxfId="23" priority="10">
      <formula>F40=""</formula>
    </cfRule>
  </conditionalFormatting>
  <conditionalFormatting sqref="F41">
    <cfRule type="expression" dxfId="22" priority="9">
      <formula>F41=""</formula>
    </cfRule>
  </conditionalFormatting>
  <conditionalFormatting sqref="G38">
    <cfRule type="expression" dxfId="21" priority="8">
      <formula>G38=""</formula>
    </cfRule>
  </conditionalFormatting>
  <conditionalFormatting sqref="H38">
    <cfRule type="expression" dxfId="20" priority="7">
      <formula>H38=""</formula>
    </cfRule>
  </conditionalFormatting>
  <conditionalFormatting sqref="I38">
    <cfRule type="expression" dxfId="19" priority="6">
      <formula>I38=""</formula>
    </cfRule>
  </conditionalFormatting>
  <conditionalFormatting sqref="J38">
    <cfRule type="expression" dxfId="18" priority="5">
      <formula>J38=""</formula>
    </cfRule>
  </conditionalFormatting>
  <conditionalFormatting sqref="K38">
    <cfRule type="expression" dxfId="17" priority="4">
      <formula>K38=""</formula>
    </cfRule>
  </conditionalFormatting>
  <conditionalFormatting sqref="D38">
    <cfRule type="expression" dxfId="16" priority="3">
      <formula>D38=""</formula>
    </cfRule>
  </conditionalFormatting>
  <conditionalFormatting sqref="C42">
    <cfRule type="expression" dxfId="15" priority="2">
      <formula>C42=""</formula>
    </cfRule>
  </conditionalFormatting>
  <conditionalFormatting sqref="F42">
    <cfRule type="expression" dxfId="14" priority="1">
      <formula>F42="Doplnit název dílu a ve sloupci C číslo dílu"</formula>
    </cfRule>
  </conditionalFormatting>
  <dataValidations xWindow="760" yWindow="211" count="10">
    <dataValidation type="list" allowBlank="1" showInputMessage="1" showErrorMessage="1" errorTitle="Špatné označení majetku" error="_x000a_Nutno vybrat dle předvolby!_x000a_SŽ nebo Ostatní." promptTitle="Výběr dle předvolby:" prompt="_x000a_SŽ_x000a_Ostatní" sqref="E6" xr:uid="{00000000-0002-0000-0000-000000000000}">
      <formula1>"SŽ,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type="date" allowBlank="1" showInputMessage="1" showErrorMessage="1" error="Rozmezí let 2017 - 2050" promptTitle="Vložit rok" prompt="ve formátu:_x000a_rrrr" sqref="K7" xr:uid="{00000000-0002-0000-0000-000009000000}">
      <formula1>2017</formula1>
      <formula2>2050</formula2>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rowBreaks count="2" manualBreakCount="2">
    <brk id="17" max="11" man="1"/>
    <brk id="27" max="11" man="1"/>
  </rowBreaks>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r:uid="{00000000-0002-0000-0000-00000A000000}">
          <x14:formula1>
            <xm:f>'Kategorie monitoringu'!$A$1:$A$35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36"/>
  <sheetViews>
    <sheetView workbookViewId="0">
      <selection activeCell="B14" sqref="B14"/>
    </sheetView>
  </sheetViews>
  <sheetFormatPr defaultRowHeight="15" x14ac:dyDescent="0.25"/>
  <cols>
    <col min="1" max="1" width="13.7109375" customWidth="1"/>
    <col min="2" max="2" width="53.85546875" customWidth="1"/>
  </cols>
  <sheetData>
    <row r="1" spans="1:3" ht="15.75" thickTop="1" x14ac:dyDescent="0.25">
      <c r="A1" s="62" t="s">
        <v>35</v>
      </c>
      <c r="B1" s="19" t="s">
        <v>96</v>
      </c>
      <c r="C1" s="22"/>
    </row>
    <row r="2" spans="1:3" x14ac:dyDescent="0.25">
      <c r="A2" s="63" t="s">
        <v>36</v>
      </c>
      <c r="B2" s="20" t="s">
        <v>97</v>
      </c>
      <c r="C2" s="22"/>
    </row>
    <row r="3" spans="1:3" x14ac:dyDescent="0.25">
      <c r="A3" s="63" t="s">
        <v>37</v>
      </c>
      <c r="B3" s="20" t="s">
        <v>98</v>
      </c>
      <c r="C3" s="22"/>
    </row>
    <row r="4" spans="1:3" x14ac:dyDescent="0.25">
      <c r="A4" s="63" t="s">
        <v>38</v>
      </c>
      <c r="B4" s="20" t="s">
        <v>99</v>
      </c>
      <c r="C4" s="22"/>
    </row>
    <row r="5" spans="1:3" x14ac:dyDescent="0.25">
      <c r="A5" s="63" t="s">
        <v>102</v>
      </c>
      <c r="B5" s="20" t="s">
        <v>103</v>
      </c>
      <c r="C5" s="22"/>
    </row>
    <row r="6" spans="1:3" x14ac:dyDescent="0.25">
      <c r="A6" s="63" t="s">
        <v>101</v>
      </c>
      <c r="B6" s="20" t="s">
        <v>104</v>
      </c>
      <c r="C6" s="22"/>
    </row>
    <row r="7" spans="1:3" x14ac:dyDescent="0.25">
      <c r="A7" s="63" t="s">
        <v>39</v>
      </c>
      <c r="B7" s="20" t="s">
        <v>40</v>
      </c>
      <c r="C7" s="22"/>
    </row>
    <row r="8" spans="1:3" x14ac:dyDescent="0.25">
      <c r="A8" s="63" t="s">
        <v>41</v>
      </c>
      <c r="B8" s="20" t="s">
        <v>42</v>
      </c>
      <c r="C8" s="22"/>
    </row>
    <row r="9" spans="1:3" x14ac:dyDescent="0.25">
      <c r="A9" s="63" t="s">
        <v>43</v>
      </c>
      <c r="B9" s="20" t="s">
        <v>44</v>
      </c>
      <c r="C9" s="22"/>
    </row>
    <row r="10" spans="1:3" x14ac:dyDescent="0.25">
      <c r="A10" s="63" t="s">
        <v>45</v>
      </c>
      <c r="B10" s="20" t="s">
        <v>46</v>
      </c>
      <c r="C10" s="22"/>
    </row>
    <row r="11" spans="1:3" x14ac:dyDescent="0.25">
      <c r="A11" s="63" t="s">
        <v>47</v>
      </c>
      <c r="B11" s="20" t="s">
        <v>48</v>
      </c>
      <c r="C11" s="22"/>
    </row>
    <row r="12" spans="1:3" x14ac:dyDescent="0.25">
      <c r="A12" s="63" t="s">
        <v>49</v>
      </c>
      <c r="B12" s="20" t="s">
        <v>50</v>
      </c>
      <c r="C12" s="22"/>
    </row>
    <row r="13" spans="1:3" x14ac:dyDescent="0.25">
      <c r="A13" s="63" t="s">
        <v>51</v>
      </c>
      <c r="B13" s="20" t="s">
        <v>52</v>
      </c>
      <c r="C13" s="22"/>
    </row>
    <row r="14" spans="1:3" x14ac:dyDescent="0.25">
      <c r="A14" s="63" t="s">
        <v>53</v>
      </c>
      <c r="B14" s="20" t="s">
        <v>54</v>
      </c>
      <c r="C14" s="22"/>
    </row>
    <row r="15" spans="1:3" x14ac:dyDescent="0.25">
      <c r="A15" s="63" t="s">
        <v>105</v>
      </c>
      <c r="B15" s="20" t="s">
        <v>95</v>
      </c>
      <c r="C15" s="22"/>
    </row>
    <row r="16" spans="1:3" x14ac:dyDescent="0.25">
      <c r="A16" s="63" t="s">
        <v>55</v>
      </c>
      <c r="B16" s="20" t="s">
        <v>56</v>
      </c>
      <c r="C16" s="22"/>
    </row>
    <row r="17" spans="1:3" x14ac:dyDescent="0.25">
      <c r="A17" s="63" t="s">
        <v>57</v>
      </c>
      <c r="B17" s="20" t="s">
        <v>58</v>
      </c>
      <c r="C17" s="22"/>
    </row>
    <row r="18" spans="1:3" x14ac:dyDescent="0.25">
      <c r="A18" s="63" t="s">
        <v>59</v>
      </c>
      <c r="B18" s="20" t="s">
        <v>60</v>
      </c>
      <c r="C18" s="22"/>
    </row>
    <row r="19" spans="1:3" x14ac:dyDescent="0.25">
      <c r="A19" s="63" t="s">
        <v>61</v>
      </c>
      <c r="B19" s="20" t="s">
        <v>62</v>
      </c>
      <c r="C19" s="22"/>
    </row>
    <row r="20" spans="1:3" x14ac:dyDescent="0.25">
      <c r="A20" s="63" t="s">
        <v>63</v>
      </c>
      <c r="B20" s="20" t="s">
        <v>64</v>
      </c>
      <c r="C20" s="22"/>
    </row>
    <row r="21" spans="1:3" x14ac:dyDescent="0.25">
      <c r="A21" s="63" t="s">
        <v>65</v>
      </c>
      <c r="B21" s="20" t="s">
        <v>66</v>
      </c>
      <c r="C21" s="22"/>
    </row>
    <row r="22" spans="1:3" x14ac:dyDescent="0.25">
      <c r="A22" s="63" t="s">
        <v>67</v>
      </c>
      <c r="B22" s="20" t="s">
        <v>68</v>
      </c>
      <c r="C22" s="22"/>
    </row>
    <row r="23" spans="1:3" x14ac:dyDescent="0.25">
      <c r="A23" s="63" t="s">
        <v>69</v>
      </c>
      <c r="B23" s="20" t="s">
        <v>70</v>
      </c>
      <c r="C23" s="22"/>
    </row>
    <row r="24" spans="1:3" x14ac:dyDescent="0.25">
      <c r="A24" s="63" t="s">
        <v>71</v>
      </c>
      <c r="B24" s="20" t="s">
        <v>72</v>
      </c>
      <c r="C24" s="22"/>
    </row>
    <row r="25" spans="1:3" x14ac:dyDescent="0.25">
      <c r="A25" s="63" t="s">
        <v>73</v>
      </c>
      <c r="B25" s="20" t="s">
        <v>74</v>
      </c>
      <c r="C25" s="22"/>
    </row>
    <row r="26" spans="1:3" x14ac:dyDescent="0.25">
      <c r="A26" s="63" t="s">
        <v>75</v>
      </c>
      <c r="B26" s="20" t="s">
        <v>76</v>
      </c>
      <c r="C26" s="22"/>
    </row>
    <row r="27" spans="1:3" x14ac:dyDescent="0.25">
      <c r="A27" s="63" t="s">
        <v>77</v>
      </c>
      <c r="B27" s="20" t="s">
        <v>78</v>
      </c>
    </row>
    <row r="28" spans="1:3" x14ac:dyDescent="0.25">
      <c r="A28" s="63" t="s">
        <v>79</v>
      </c>
      <c r="B28" s="20" t="s">
        <v>80</v>
      </c>
    </row>
    <row r="29" spans="1:3" x14ac:dyDescent="0.25">
      <c r="A29" s="63" t="s">
        <v>81</v>
      </c>
      <c r="B29" s="20" t="s">
        <v>82</v>
      </c>
    </row>
    <row r="30" spans="1:3" x14ac:dyDescent="0.25">
      <c r="A30" s="63" t="s">
        <v>83</v>
      </c>
      <c r="B30" s="20" t="s">
        <v>84</v>
      </c>
    </row>
    <row r="31" spans="1:3" x14ac:dyDescent="0.25">
      <c r="A31" s="63" t="s">
        <v>85</v>
      </c>
      <c r="B31" s="20" t="s">
        <v>86</v>
      </c>
    </row>
    <row r="32" spans="1:3" x14ac:dyDescent="0.25">
      <c r="A32" s="63" t="s">
        <v>87</v>
      </c>
      <c r="B32" s="20" t="s">
        <v>88</v>
      </c>
    </row>
    <row r="33" spans="1:2" x14ac:dyDescent="0.25">
      <c r="A33" s="63" t="s">
        <v>89</v>
      </c>
      <c r="B33" s="20" t="s">
        <v>90</v>
      </c>
    </row>
    <row r="34" spans="1:2" x14ac:dyDescent="0.25">
      <c r="A34" s="63" t="s">
        <v>91</v>
      </c>
      <c r="B34" s="20" t="s">
        <v>92</v>
      </c>
    </row>
    <row r="35" spans="1:2" ht="15.75" thickBot="1" x14ac:dyDescent="0.3">
      <c r="A35" s="64" t="s">
        <v>93</v>
      </c>
      <c r="B35" s="21" t="s">
        <v>94</v>
      </c>
    </row>
    <row r="36" spans="1:2"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7" customWidth="1"/>
    <col min="2" max="2" width="4.42578125" style="7" customWidth="1"/>
    <col min="3" max="3" width="10.5703125" style="7" customWidth="1"/>
    <col min="4" max="5" width="10" style="7" customWidth="1"/>
    <col min="6" max="6" width="74.140625" style="7" customWidth="1"/>
    <col min="7" max="7" width="9" style="8" customWidth="1"/>
    <col min="8" max="8" width="13" style="8" customWidth="1"/>
    <col min="9" max="10" width="9" style="8" customWidth="1"/>
    <col min="11" max="12" width="12.85546875" style="8" customWidth="1"/>
    <col min="13" max="16384" width="9.140625" style="7"/>
  </cols>
  <sheetData>
    <row r="1" spans="1:12" s="1" customFormat="1" ht="13.5" customHeight="1" thickBot="1" x14ac:dyDescent="0.3">
      <c r="A1" s="61" t="s">
        <v>7</v>
      </c>
      <c r="B1" s="75"/>
      <c r="C1" s="33"/>
      <c r="D1" s="41"/>
      <c r="E1" s="34"/>
      <c r="F1" s="36"/>
      <c r="G1" s="34"/>
      <c r="H1" s="39"/>
      <c r="I1" s="34"/>
      <c r="J1" s="65" t="str">
        <f>IF(I1=0,"",I1*H1)</f>
        <v/>
      </c>
      <c r="K1" s="40"/>
      <c r="L1" s="60">
        <f>ROUND((ROUND(H1,3))*(ROUND(K1,2)),2)</f>
        <v>0</v>
      </c>
    </row>
    <row r="2" spans="1:12" s="1" customFormat="1" ht="12.75" customHeight="1" x14ac:dyDescent="0.25">
      <c r="A2" s="61" t="s">
        <v>6</v>
      </c>
      <c r="B2" s="11"/>
      <c r="F2" s="37"/>
      <c r="G2" s="5"/>
      <c r="H2" s="5"/>
      <c r="I2" s="5"/>
      <c r="J2" s="5"/>
      <c r="K2" s="5"/>
      <c r="L2" s="12"/>
    </row>
    <row r="3" spans="1:12" s="1" customFormat="1" ht="12.75" customHeight="1" x14ac:dyDescent="0.25">
      <c r="A3" s="61" t="s">
        <v>8</v>
      </c>
      <c r="B3" s="11"/>
      <c r="F3" s="35"/>
      <c r="G3" s="5"/>
      <c r="H3" s="5"/>
      <c r="I3" s="5"/>
      <c r="J3" s="5"/>
      <c r="K3" s="5"/>
      <c r="L3" s="12"/>
    </row>
    <row r="4" spans="1:12" s="1" customFormat="1" ht="18" customHeight="1" thickBot="1" x14ac:dyDescent="0.3">
      <c r="A4" s="61" t="s">
        <v>9</v>
      </c>
      <c r="B4" s="13"/>
      <c r="C4" s="9"/>
      <c r="D4" s="9"/>
      <c r="E4" s="9"/>
      <c r="F4" s="38"/>
      <c r="G4" s="6"/>
      <c r="H4" s="6"/>
      <c r="I4" s="6"/>
      <c r="J4" s="6"/>
      <c r="K4" s="6"/>
      <c r="L4" s="14"/>
    </row>
    <row r="5" spans="1:12" s="1" customFormat="1" ht="48" customHeight="1" thickBot="1" x14ac:dyDescent="0.3">
      <c r="F5" s="15"/>
      <c r="G5" s="5"/>
      <c r="H5" s="5"/>
      <c r="I5" s="5"/>
      <c r="J5" s="5"/>
      <c r="K5" s="5"/>
      <c r="L5" s="6"/>
    </row>
    <row r="6" spans="1:12" s="1" customFormat="1" ht="12.75" thickBot="1" x14ac:dyDescent="0.3">
      <c r="A6" s="1" t="s">
        <v>34</v>
      </c>
      <c r="B6" s="16" t="s">
        <v>21</v>
      </c>
      <c r="C6" s="17"/>
      <c r="D6" s="3"/>
      <c r="E6" s="3"/>
      <c r="F6" s="3"/>
      <c r="G6" s="17"/>
      <c r="H6" s="17"/>
      <c r="I6" s="17"/>
      <c r="J6" s="17"/>
      <c r="K6" s="17"/>
      <c r="L6" s="18"/>
    </row>
    <row r="7" spans="1:12" s="1" customFormat="1" ht="12" thickBot="1" x14ac:dyDescent="0.3">
      <c r="G7" s="5"/>
      <c r="H7" s="5"/>
      <c r="I7" s="5"/>
      <c r="J7" s="5"/>
      <c r="K7" s="5"/>
      <c r="L7" s="5"/>
    </row>
    <row r="8" spans="1:12" s="1" customFormat="1" ht="15" customHeight="1" thickBot="1" x14ac:dyDescent="0.3">
      <c r="A8" s="1" t="s">
        <v>31</v>
      </c>
      <c r="B8" s="29" t="s">
        <v>20</v>
      </c>
      <c r="C8" s="51"/>
      <c r="D8" s="2"/>
      <c r="E8" s="2"/>
      <c r="F8" s="53"/>
      <c r="G8" s="4"/>
      <c r="H8" s="4"/>
      <c r="I8" s="4"/>
      <c r="J8" s="4"/>
      <c r="K8" s="4"/>
      <c r="L8" s="10"/>
    </row>
    <row r="9" spans="1:12" s="1" customFormat="1" x14ac:dyDescent="0.25">
      <c r="G9" s="5"/>
      <c r="H9" s="5"/>
      <c r="I9" s="5"/>
      <c r="J9" s="5"/>
      <c r="K9" s="5"/>
      <c r="L9" s="5"/>
    </row>
    <row r="10" spans="1:12" s="1" customFormat="1" x14ac:dyDescent="0.25">
      <c r="G10" s="5"/>
      <c r="H10" s="5"/>
      <c r="I10" s="5"/>
      <c r="J10" s="5"/>
      <c r="K10" s="5"/>
      <c r="L10" s="5"/>
    </row>
    <row r="11" spans="1:12" s="1" customFormat="1" x14ac:dyDescent="0.25">
      <c r="G11" s="5"/>
      <c r="H11" s="5"/>
      <c r="I11" s="5"/>
      <c r="J11" s="5"/>
      <c r="K11" s="5"/>
      <c r="L11" s="5"/>
    </row>
    <row r="12" spans="1:12" s="1" customFormat="1" x14ac:dyDescent="0.25">
      <c r="G12" s="5"/>
      <c r="H12" s="5"/>
      <c r="I12" s="5"/>
      <c r="J12" s="5"/>
      <c r="K12" s="5"/>
      <c r="L12" s="5"/>
    </row>
    <row r="13" spans="1:12" s="1" customFormat="1" x14ac:dyDescent="0.25">
      <c r="G13" s="5"/>
      <c r="H13" s="5"/>
      <c r="I13" s="5"/>
      <c r="J13" s="5"/>
      <c r="K13" s="5"/>
      <c r="L13" s="5"/>
    </row>
    <row r="14" spans="1:12" s="1" customFormat="1" x14ac:dyDescent="0.25">
      <c r="G14" s="5"/>
      <c r="H14" s="5"/>
      <c r="I14" s="5"/>
      <c r="J14" s="5"/>
      <c r="K14" s="5"/>
      <c r="L14" s="5"/>
    </row>
    <row r="15" spans="1:12" s="1" customFormat="1" x14ac:dyDescent="0.25">
      <c r="G15" s="5"/>
      <c r="H15" s="5"/>
      <c r="I15" s="5"/>
      <c r="J15" s="5"/>
      <c r="K15" s="5"/>
      <c r="L15" s="5"/>
    </row>
    <row r="16" spans="1:12" s="1" customFormat="1" x14ac:dyDescent="0.25">
      <c r="G16" s="5"/>
      <c r="H16" s="5"/>
      <c r="I16" s="5"/>
      <c r="J16" s="5"/>
      <c r="K16" s="5"/>
      <c r="L16" s="5"/>
    </row>
    <row r="17" spans="7:12" s="1" customFormat="1" x14ac:dyDescent="0.25">
      <c r="G17" s="5"/>
      <c r="H17" s="5"/>
      <c r="I17" s="5"/>
      <c r="J17" s="5"/>
      <c r="K17" s="5"/>
      <c r="L17" s="5"/>
    </row>
    <row r="18" spans="7:12" s="1" customFormat="1" x14ac:dyDescent="0.25">
      <c r="G18" s="5"/>
      <c r="H18" s="5"/>
      <c r="I18" s="5"/>
      <c r="J18" s="5"/>
      <c r="K18" s="5"/>
      <c r="L18" s="5"/>
    </row>
    <row r="19" spans="7:12" s="1" customFormat="1" x14ac:dyDescent="0.25">
      <c r="G19" s="5"/>
      <c r="H19" s="5"/>
      <c r="I19" s="5"/>
      <c r="J19" s="5"/>
      <c r="K19" s="5"/>
      <c r="L19" s="5"/>
    </row>
    <row r="20" spans="7:12" s="1" customFormat="1" x14ac:dyDescent="0.25">
      <c r="G20" s="5"/>
      <c r="H20" s="5"/>
      <c r="I20" s="5"/>
      <c r="J20" s="5"/>
      <c r="K20" s="5"/>
      <c r="L20" s="5"/>
    </row>
    <row r="21" spans="7:12" s="1" customFormat="1" x14ac:dyDescent="0.25">
      <c r="G21" s="5"/>
      <c r="H21" s="5"/>
      <c r="I21" s="5"/>
      <c r="J21" s="5"/>
      <c r="K21" s="5"/>
      <c r="L21" s="5"/>
    </row>
    <row r="22" spans="7:12" s="1" customFormat="1" x14ac:dyDescent="0.25">
      <c r="G22" s="5"/>
      <c r="H22" s="5"/>
      <c r="I22" s="5"/>
      <c r="J22" s="5"/>
      <c r="K22" s="5"/>
      <c r="L22" s="5"/>
    </row>
  </sheetData>
  <conditionalFormatting sqref="C1">
    <cfRule type="expression" dxfId="13" priority="16">
      <formula>C1=""</formula>
    </cfRule>
  </conditionalFormatting>
  <conditionalFormatting sqref="E1">
    <cfRule type="expression" dxfId="12" priority="15">
      <formula>E1=""</formula>
    </cfRule>
  </conditionalFormatting>
  <conditionalFormatting sqref="F1">
    <cfRule type="expression" dxfId="11" priority="14">
      <formula>F1=""</formula>
    </cfRule>
  </conditionalFormatting>
  <conditionalFormatting sqref="F2">
    <cfRule type="expression" dxfId="10" priority="13">
      <formula>F2=""</formula>
    </cfRule>
  </conditionalFormatting>
  <conditionalFormatting sqref="F3">
    <cfRule type="expression" dxfId="9" priority="12">
      <formula>F3=""</formula>
    </cfRule>
  </conditionalFormatting>
  <conditionalFormatting sqref="F4">
    <cfRule type="expression" dxfId="8" priority="11">
      <formula>F4=""</formula>
    </cfRule>
  </conditionalFormatting>
  <conditionalFormatting sqref="G1">
    <cfRule type="expression" dxfId="7" priority="10">
      <formula>G1=""</formula>
    </cfRule>
  </conditionalFormatting>
  <conditionalFormatting sqref="H1">
    <cfRule type="expression" dxfId="6" priority="9">
      <formula>H1=""</formula>
    </cfRule>
  </conditionalFormatting>
  <conditionalFormatting sqref="I1">
    <cfRule type="expression" dxfId="5" priority="8">
      <formula>I1=""</formula>
    </cfRule>
  </conditionalFormatting>
  <conditionalFormatting sqref="J1">
    <cfRule type="expression" dxfId="4" priority="7">
      <formula>J1=""</formula>
    </cfRule>
  </conditionalFormatting>
  <conditionalFormatting sqref="K1">
    <cfRule type="expression" dxfId="3" priority="6">
      <formula>K1=""</formula>
    </cfRule>
  </conditionalFormatting>
  <conditionalFormatting sqref="D1">
    <cfRule type="expression" dxfId="2" priority="3">
      <formula>D1=""</formula>
    </cfRule>
  </conditionalFormatting>
  <conditionalFormatting sqref="F8">
    <cfRule type="expression" dxfId="1" priority="2">
      <formula>F8="Doplnit název dílu a číslo dílu ve sloupci C"</formula>
    </cfRule>
  </conditionalFormatting>
  <conditionalFormatting sqref="C8">
    <cfRule type="expression" dxfId="0" priority="1">
      <formula>C8=""</formula>
    </cfRule>
  </conditionalFormatting>
  <dataValidations count="5">
    <dataValidation allowBlank="1" showInputMessage="1" showErrorMessage="1" promptTitle="Název položky" prompt="Přesný název položky dle cenové soustavy, nebo vlastní název v případě položky mimo cenovou soustavu." sqref="F1" xr:uid="{00000000-0002-0000-02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200-000001000000}"/>
    <dataValidation allowBlank="1" showInputMessage="1" showErrorMessage="1" promptTitle="Výkaz výměr:" prompt="způsob stanovení množství položky, nebo odkaz na příslušnou přílohu dokumentace." sqref="F3" xr:uid="{00000000-0002-0000-02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200-000003000000}"/>
    <dataValidation type="list" allowBlank="1" showInputMessage="1" showErrorMessage="1" sqref="D1" xr:uid="{00000000-0002-0000-0200-000004000000}">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SO 2401</vt:lpstr>
      <vt:lpstr>Kategorie monitoringu</vt:lpstr>
      <vt:lpstr>hide</vt:lpstr>
      <vt:lpstr>'SO 2401'!Názvy_tisku</vt:lpstr>
      <vt:lpstr>'SO 2401'!Oblast_tisku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Jakubec Jiří</cp:lastModifiedBy>
  <cp:lastPrinted>2018-06-27T08:11:53Z</cp:lastPrinted>
  <dcterms:created xsi:type="dcterms:W3CDTF">2015-03-16T09:47:49Z</dcterms:created>
  <dcterms:modified xsi:type="dcterms:W3CDTF">2023-05-10T15:14:26Z</dcterms:modified>
</cp:coreProperties>
</file>